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2"/>
  <c r="L10"/>
  <c r="M9"/>
  <c r="L9"/>
  <c r="M8"/>
  <c r="L8"/>
  <c r="M7"/>
  <c r="L7"/>
  <c r="M6"/>
  <c r="L6"/>
  <c r="M5"/>
  <c r="M4"/>
  <c r="L4"/>
  <c r="L5"/>
  <c r="K5"/>
  <c r="K6"/>
  <c r="K7"/>
  <c r="K8"/>
  <c r="K9"/>
  <c r="K10"/>
  <c r="K4"/>
  <c r="J8"/>
  <c r="J7"/>
  <c r="J6"/>
  <c r="J5"/>
  <c r="J4"/>
  <c r="J9"/>
  <c r="I10"/>
  <c r="J10"/>
  <c r="I9"/>
  <c r="I8"/>
  <c r="I7"/>
  <c r="I6"/>
  <c r="I5"/>
  <c r="I4"/>
  <c r="F10"/>
  <c r="E10"/>
  <c r="F9"/>
  <c r="E9"/>
  <c r="F8"/>
  <c r="E8"/>
  <c r="F7"/>
  <c r="E7"/>
  <c r="F6"/>
  <c r="F5"/>
  <c r="F4"/>
  <c r="E6"/>
  <c r="E5"/>
  <c r="E4"/>
  <c r="C5"/>
  <c r="D10"/>
  <c r="D5"/>
  <c r="D6"/>
  <c r="D7"/>
  <c r="D8"/>
  <c r="D9"/>
  <c r="D4"/>
  <c r="C10"/>
  <c r="C9"/>
  <c r="C8"/>
  <c r="C7"/>
  <c r="C6"/>
  <c r="C4"/>
  <c r="B10"/>
  <c r="B9"/>
  <c r="B8"/>
  <c r="B7"/>
  <c r="B6"/>
  <c r="B5"/>
  <c r="B4"/>
  <c r="T5" i="1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4"/>
  <c r="H5" l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4"/>
</calcChain>
</file>

<file path=xl/sharedStrings.xml><?xml version="1.0" encoding="utf-8"?>
<sst xmlns="http://schemas.openxmlformats.org/spreadsheetml/2006/main" count="134" uniqueCount="96">
  <si>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</si>
  <si>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</si>
  <si>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</si>
  <si>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</si>
  <si>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</si>
  <si>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</si>
  <si>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</si>
  <si>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</si>
  <si>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</si>
  <si>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</si>
  <si>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</si>
  <si>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</si>
  <si>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</si>
  <si>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</si>
  <si>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</si>
  <si>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</si>
  <si>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</si>
  <si>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</si>
  <si>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</si>
  <si>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</si>
  <si>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</si>
  <si>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</si>
  <si>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</si>
  <si>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Vol filtered</t>
  </si>
  <si>
    <t>Weight (103 deg)</t>
  </si>
  <si>
    <t>Weight 103 deg</t>
  </si>
  <si>
    <t>11LF012</t>
  </si>
  <si>
    <t>11LF013</t>
  </si>
  <si>
    <t>11LF014</t>
  </si>
  <si>
    <t>11LF015</t>
  </si>
  <si>
    <t>11LF016</t>
  </si>
  <si>
    <t>11LF017</t>
  </si>
  <si>
    <t>11LF018</t>
  </si>
  <si>
    <t>11LF019</t>
  </si>
  <si>
    <t>11LF020</t>
  </si>
  <si>
    <t>11LF021</t>
  </si>
  <si>
    <t>11LF022</t>
  </si>
  <si>
    <t>11LF023</t>
  </si>
  <si>
    <t>11LF024</t>
  </si>
  <si>
    <t>11LF025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</si>
  <si>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</si>
  <si>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</si>
  <si>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</si>
  <si>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</si>
  <si>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</si>
  <si>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</si>
  <si>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</si>
  <si>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</si>
  <si>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</si>
  <si>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</si>
  <si>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</si>
  <si>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</si>
  <si>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</si>
  <si>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</si>
  <si>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11LH009</t>
  </si>
  <si>
    <t>11LH010</t>
  </si>
  <si>
    <t>11LH011</t>
  </si>
  <si>
    <t>11LH012</t>
  </si>
  <si>
    <t>11LH013</t>
  </si>
  <si>
    <t>11LH014</t>
  </si>
  <si>
    <t>11LH015</t>
  </si>
  <si>
    <t>11LH016</t>
  </si>
  <si>
    <t>11LH017</t>
  </si>
  <si>
    <t>11LH018</t>
  </si>
  <si>
    <t>11LH019</t>
  </si>
  <si>
    <t>11LH020</t>
  </si>
  <si>
    <t>11LH021</t>
  </si>
  <si>
    <t>11LH022</t>
  </si>
  <si>
    <t>11LH023</t>
  </si>
  <si>
    <t>11LH024</t>
  </si>
  <si>
    <t>11LH025</t>
  </si>
  <si>
    <t xml:space="preserve">A8 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</si>
  <si>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</si>
  <si>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</si>
  <si>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</si>
  <si>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</si>
  <si>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</si>
  <si>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</si>
  <si>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</si>
  <si>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</si>
  <si>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</si>
  <si>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</si>
  <si>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</si>
  <si>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</si>
  <si>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</si>
  <si>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</si>
  <si>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</si>
  <si>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</si>
  <si>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</si>
  <si>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</si>
  <si>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</si>
  <si>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12LA007</t>
  </si>
  <si>
    <t>12LA008</t>
  </si>
  <si>
    <t>12LA009</t>
  </si>
  <si>
    <t>Sample: 5021</t>
  </si>
  <si>
    <t>Sample: 5019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</si>
</sst>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6"/>
  <sheetViews>
    <sheetView tabSelected="1" workbookViewId="0">
      <selection activeCell="D1" sqref="D1:Q1048576"/>
    </sheetView>
  </sheetViews>
  <sheetFormatPr defaultRowHeight="15"/>
  <cols>
    <col min="1" max="1" width="28.5703125" bestFit="1" customWidth="1"/>
    <col min="2" max="2" width="10.28515625" customWidth="1"/>
    <col min="3" max="3" width="11.5703125" style="1" customWidth="1"/>
    <col min="4" max="4" width="14" style="4" customWidth="1"/>
    <col min="5" max="7" width="14" style="9" customWidth="1"/>
    <col min="8" max="8" width="16.5703125" style="4" customWidth="1"/>
    <col min="9" max="9" width="18" customWidth="1"/>
    <col min="10" max="10" width="10" customWidth="1"/>
    <col min="11" max="11" width="9.140625" customWidth="1"/>
    <col min="12" max="12" width="9.140625" style="4" customWidth="1"/>
    <col min="13" max="15" width="9.140625" customWidth="1"/>
    <col min="16" max="16" width="9.140625" style="4" customWidth="1"/>
    <col min="18" max="18" width="12.42578125" bestFit="1" customWidth="1"/>
    <col min="20" max="20" width="14.85546875" bestFit="1" customWidth="1"/>
  </cols>
  <sheetData>
    <row r="1" spans="1:44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  <c r="T2" s="23" t="s">
        <v>25</v>
      </c>
    </row>
    <row r="3" spans="1:44" s="10" customFormat="1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  <c r="T3" s="10" t="s">
        <v>7</v>
      </c>
    </row>
    <row r="4" spans="1:44">
      <c r="A4" s="1" t="s">
        <v>26</v>
      </c>
      <c r="B4">
        <v>5021</v>
      </c>
      <c r="C4" s="1" t="s">
        <v>40</v>
      </c>
      <c r="D4" s="4">
        <v>660</v>
      </c>
      <c r="E4" s="1">
        <v>1.1317999999999999</v>
      </c>
      <c r="F4" s="1">
        <v>1.1322000000000001</v>
      </c>
      <c r="G4" s="19">
        <f>E4-F4</f>
        <v>-4.0000000000017799E-4</v>
      </c>
      <c r="H4" s="20">
        <f>(E4+F4)/2</f>
        <v>1.1320000000000001</v>
      </c>
      <c r="I4" s="21">
        <v>1.1894</v>
      </c>
      <c r="J4" s="21">
        <v>1.1890000000000001</v>
      </c>
      <c r="K4" s="21">
        <f>J4-I4</f>
        <v>-3.9999999999995595E-4</v>
      </c>
      <c r="L4" s="20">
        <f>(I4+J4)/2</f>
        <v>1.1892</v>
      </c>
      <c r="M4" s="21">
        <v>1.1717</v>
      </c>
      <c r="N4" s="21">
        <v>1.1717</v>
      </c>
      <c r="O4" s="21">
        <f>M4-N4</f>
        <v>0</v>
      </c>
      <c r="P4" s="20">
        <f>(M4+N4)/2</f>
        <v>1.1717</v>
      </c>
      <c r="Q4" s="21">
        <f>((L4-H4)*1000)/(D4/1000)</f>
        <v>86.666666666666544</v>
      </c>
      <c r="R4" s="21">
        <f>((P4-H4)*1000)/(D4/1000)</f>
        <v>60.151515151514914</v>
      </c>
      <c r="S4" s="21">
        <f>Q4-R4</f>
        <v>26.515151515151629</v>
      </c>
      <c r="T4" s="21">
        <f>L4-H4</f>
        <v>5.7199999999999918E-2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>
      <c r="A5" s="1" t="s">
        <v>27</v>
      </c>
      <c r="B5">
        <v>5019</v>
      </c>
      <c r="C5" s="1" t="s">
        <v>41</v>
      </c>
      <c r="D5" s="4">
        <v>690</v>
      </c>
      <c r="E5" s="1">
        <v>1.1106</v>
      </c>
      <c r="F5" s="1">
        <v>1.1107</v>
      </c>
      <c r="G5" s="19">
        <f t="shared" ref="G5:G37" si="0">E5-F5</f>
        <v>-9.9999999999988987E-5</v>
      </c>
      <c r="H5" s="20">
        <f t="shared" ref="H5:H37" si="1">(E5+F5)/2</f>
        <v>1.1106500000000001</v>
      </c>
      <c r="I5" s="21">
        <v>1.1596</v>
      </c>
      <c r="J5" s="21">
        <v>1.1591</v>
      </c>
      <c r="K5" s="21">
        <f t="shared" ref="K5:K37" si="2">J5-I5</f>
        <v>-4.9999999999994493E-4</v>
      </c>
      <c r="L5" s="20">
        <f t="shared" ref="L5:L37" si="3">(I5+J5)/2</f>
        <v>1.1593499999999999</v>
      </c>
      <c r="M5" s="21">
        <v>1.1479999999999999</v>
      </c>
      <c r="N5" s="21">
        <v>1.1476</v>
      </c>
      <c r="O5" s="21">
        <f t="shared" ref="O5:O37" si="4">M5-N5</f>
        <v>3.9999999999995595E-4</v>
      </c>
      <c r="P5" s="20">
        <f t="shared" ref="P5:P37" si="5">(M5+N5)/2</f>
        <v>1.1477999999999999</v>
      </c>
      <c r="Q5" s="21">
        <f t="shared" ref="Q5:Q37" si="6">((L5-H5)*1000)/(D5/1000)</f>
        <v>70.579710144927176</v>
      </c>
      <c r="R5" s="21">
        <f t="shared" ref="R5:R37" si="7">((P5-H5)*1000)/(D5/1000)</f>
        <v>53.840579710144631</v>
      </c>
      <c r="S5" s="21">
        <f t="shared" ref="S5:S37" si="8">Q5-R5</f>
        <v>16.739130434782545</v>
      </c>
      <c r="T5" s="21">
        <f t="shared" ref="T5:T37" si="9">L5-H5</f>
        <v>4.8699999999999743E-2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>
      <c r="A6" s="1" t="s">
        <v>28</v>
      </c>
      <c r="B6" s="1">
        <v>5021</v>
      </c>
      <c r="C6" s="1" t="s">
        <v>42</v>
      </c>
      <c r="D6" s="4">
        <v>1680</v>
      </c>
      <c r="E6" s="1">
        <v>1.1209</v>
      </c>
      <c r="F6" s="1">
        <v>1.1212</v>
      </c>
      <c r="G6" s="19">
        <f t="shared" si="0"/>
        <v>-2.9999999999996696E-4</v>
      </c>
      <c r="H6" s="20">
        <f t="shared" si="1"/>
        <v>1.1210499999999999</v>
      </c>
      <c r="I6" s="21">
        <v>1.1594</v>
      </c>
      <c r="J6" s="21">
        <v>1.159</v>
      </c>
      <c r="K6" s="21">
        <f t="shared" si="2"/>
        <v>-3.9999999999995595E-4</v>
      </c>
      <c r="L6" s="20">
        <f t="shared" si="3"/>
        <v>1.1592</v>
      </c>
      <c r="M6" s="21">
        <v>1.1509</v>
      </c>
      <c r="N6" s="21">
        <v>1.1507000000000001</v>
      </c>
      <c r="O6" s="21">
        <f t="shared" si="4"/>
        <v>1.9999999999997797E-4</v>
      </c>
      <c r="P6" s="20">
        <f t="shared" si="5"/>
        <v>1.1508</v>
      </c>
      <c r="Q6" s="21">
        <f t="shared" si="6"/>
        <v>22.70833333333341</v>
      </c>
      <c r="R6" s="21">
        <f t="shared" si="7"/>
        <v>17.708333333333432</v>
      </c>
      <c r="S6" s="21">
        <f t="shared" si="8"/>
        <v>4.9999999999999787</v>
      </c>
      <c r="T6" s="21">
        <f t="shared" si="9"/>
        <v>3.8150000000000128E-2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" t="s">
        <v>29</v>
      </c>
      <c r="B7" s="1">
        <v>5019</v>
      </c>
      <c r="C7" s="1" t="s">
        <v>43</v>
      </c>
      <c r="D7" s="4">
        <v>1700</v>
      </c>
      <c r="E7" s="1">
        <v>1.1186</v>
      </c>
      <c r="F7" s="1">
        <v>1.1191</v>
      </c>
      <c r="G7" s="19">
        <f t="shared" si="0"/>
        <v>-4.9999999999994493E-4</v>
      </c>
      <c r="H7" s="20">
        <f t="shared" si="1"/>
        <v>1.1188500000000001</v>
      </c>
      <c r="I7" s="21">
        <v>1.1636</v>
      </c>
      <c r="J7" s="21">
        <v>1.1639999999999999</v>
      </c>
      <c r="K7" s="21">
        <f t="shared" si="2"/>
        <v>3.9999999999995595E-4</v>
      </c>
      <c r="L7" s="20">
        <f t="shared" si="3"/>
        <v>1.1637999999999999</v>
      </c>
      <c r="M7" s="21">
        <v>1.1563000000000001</v>
      </c>
      <c r="N7" s="21">
        <v>1.1564000000000001</v>
      </c>
      <c r="O7" s="21">
        <f t="shared" si="4"/>
        <v>-9.9999999999988987E-5</v>
      </c>
      <c r="P7" s="20">
        <f t="shared" si="5"/>
        <v>1.1563500000000002</v>
      </c>
      <c r="Q7" s="21">
        <f t="shared" si="6"/>
        <v>26.441176470588132</v>
      </c>
      <c r="R7" s="21">
        <f t="shared" si="7"/>
        <v>22.058823529411814</v>
      </c>
      <c r="S7" s="21">
        <f t="shared" si="8"/>
        <v>4.3823529411763182</v>
      </c>
      <c r="T7" s="21">
        <f t="shared" si="9"/>
        <v>4.4949999999999823E-2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" t="s">
        <v>30</v>
      </c>
      <c r="B8" s="1">
        <v>5021</v>
      </c>
      <c r="C8" s="1" t="s">
        <v>44</v>
      </c>
      <c r="D8" s="4">
        <v>1160</v>
      </c>
      <c r="E8" s="1">
        <v>1.0952</v>
      </c>
      <c r="F8" s="1">
        <v>1.0956999999999999</v>
      </c>
      <c r="G8" s="19">
        <f t="shared" si="0"/>
        <v>-4.9999999999994493E-4</v>
      </c>
      <c r="H8" s="20">
        <f t="shared" si="1"/>
        <v>1.09545</v>
      </c>
      <c r="I8" s="21">
        <v>1.1795</v>
      </c>
      <c r="J8" s="21">
        <v>1.1793</v>
      </c>
      <c r="K8" s="21">
        <f t="shared" si="2"/>
        <v>-1.9999999999997797E-4</v>
      </c>
      <c r="L8" s="20">
        <f t="shared" si="3"/>
        <v>1.1794</v>
      </c>
      <c r="M8" s="21">
        <v>1.1678999999999999</v>
      </c>
      <c r="N8" s="21">
        <v>1.1681999999999999</v>
      </c>
      <c r="O8" s="21">
        <f t="shared" si="4"/>
        <v>-2.9999999999996696E-4</v>
      </c>
      <c r="P8" s="20">
        <f t="shared" si="5"/>
        <v>1.16805</v>
      </c>
      <c r="Q8" s="21">
        <f t="shared" si="6"/>
        <v>72.370689655172399</v>
      </c>
      <c r="R8" s="21">
        <f t="shared" si="7"/>
        <v>62.586206896551722</v>
      </c>
      <c r="S8" s="21">
        <f t="shared" si="8"/>
        <v>9.7844827586206762</v>
      </c>
      <c r="T8" s="21">
        <f t="shared" si="9"/>
        <v>8.3949999999999969E-2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>
      <c r="A9" s="1" t="s">
        <v>31</v>
      </c>
      <c r="B9" s="1">
        <v>5019</v>
      </c>
      <c r="C9" s="1" t="s">
        <v>45</v>
      </c>
      <c r="D9" s="4">
        <v>1210</v>
      </c>
      <c r="E9" s="1">
        <v>1.1169</v>
      </c>
      <c r="F9" s="1">
        <v>1.1172</v>
      </c>
      <c r="G9" s="19">
        <f t="shared" si="0"/>
        <v>-2.9999999999996696E-4</v>
      </c>
      <c r="H9" s="20">
        <f t="shared" si="1"/>
        <v>1.1170499999999999</v>
      </c>
      <c r="I9" s="21">
        <v>1.2548999999999999</v>
      </c>
      <c r="J9" s="21">
        <v>1.2553000000000001</v>
      </c>
      <c r="K9" s="21">
        <f t="shared" si="2"/>
        <v>4.0000000000017799E-4</v>
      </c>
      <c r="L9" s="20">
        <f t="shared" si="3"/>
        <v>1.2551000000000001</v>
      </c>
      <c r="M9" s="21">
        <v>1.2343</v>
      </c>
      <c r="N9" s="21">
        <v>1.234</v>
      </c>
      <c r="O9" s="21">
        <f t="shared" si="4"/>
        <v>2.9999999999996696E-4</v>
      </c>
      <c r="P9" s="20">
        <f t="shared" si="5"/>
        <v>1.2341500000000001</v>
      </c>
      <c r="Q9" s="21">
        <f t="shared" si="6"/>
        <v>114.09090909090929</v>
      </c>
      <c r="R9" s="21">
        <f t="shared" si="7"/>
        <v>96.776859504132403</v>
      </c>
      <c r="S9" s="21">
        <f t="shared" si="8"/>
        <v>17.314049586776889</v>
      </c>
      <c r="T9" s="21">
        <f t="shared" si="9"/>
        <v>0.13805000000000023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>
      <c r="A10" s="1" t="s">
        <v>32</v>
      </c>
      <c r="B10" s="1">
        <v>5021</v>
      </c>
      <c r="C10" s="1" t="s">
        <v>46</v>
      </c>
      <c r="D10" s="4">
        <v>1240</v>
      </c>
      <c r="E10" s="1">
        <v>1.1153</v>
      </c>
      <c r="F10" s="1">
        <v>1.1156999999999999</v>
      </c>
      <c r="G10" s="19">
        <f t="shared" si="0"/>
        <v>-3.9999999999995595E-4</v>
      </c>
      <c r="H10" s="20">
        <f t="shared" si="1"/>
        <v>1.1154999999999999</v>
      </c>
      <c r="I10" s="21">
        <v>1.1931</v>
      </c>
      <c r="J10" s="21">
        <v>1.1927000000000001</v>
      </c>
      <c r="K10" s="21">
        <f t="shared" si="2"/>
        <v>-3.9999999999995595E-4</v>
      </c>
      <c r="L10" s="20">
        <f t="shared" si="3"/>
        <v>1.1929000000000001</v>
      </c>
      <c r="M10" s="21">
        <v>1.1667000000000001</v>
      </c>
      <c r="N10" s="21">
        <v>1.1669</v>
      </c>
      <c r="O10" s="21">
        <f t="shared" si="4"/>
        <v>-1.9999999999997797E-4</v>
      </c>
      <c r="P10" s="20">
        <f t="shared" si="5"/>
        <v>1.1668000000000001</v>
      </c>
      <c r="Q10" s="21">
        <f t="shared" si="6"/>
        <v>62.419354838709786</v>
      </c>
      <c r="R10" s="21">
        <f t="shared" si="7"/>
        <v>41.370967741935587</v>
      </c>
      <c r="S10" s="21">
        <f t="shared" si="8"/>
        <v>21.048387096774199</v>
      </c>
      <c r="T10" s="21">
        <f t="shared" si="9"/>
        <v>7.7400000000000135E-2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>
      <c r="A11" s="1" t="s">
        <v>33</v>
      </c>
      <c r="B11" s="1">
        <v>5019</v>
      </c>
      <c r="C11" s="1" t="s">
        <v>47</v>
      </c>
      <c r="D11" s="4">
        <v>1285</v>
      </c>
      <c r="E11" s="1">
        <v>1.1192</v>
      </c>
      <c r="F11" s="1">
        <v>1.1194</v>
      </c>
      <c r="G11" s="19">
        <f t="shared" si="0"/>
        <v>-1.9999999999997797E-4</v>
      </c>
      <c r="H11" s="20">
        <f t="shared" si="1"/>
        <v>1.1193</v>
      </c>
      <c r="I11" s="21">
        <v>1.1890000000000001</v>
      </c>
      <c r="J11" s="21">
        <v>1.1887000000000001</v>
      </c>
      <c r="K11" s="21">
        <f t="shared" si="2"/>
        <v>-2.9999999999996696E-4</v>
      </c>
      <c r="L11" s="20">
        <f t="shared" si="3"/>
        <v>1.18885</v>
      </c>
      <c r="M11" s="21">
        <v>1.1748000000000001</v>
      </c>
      <c r="N11" s="21">
        <v>1.1752</v>
      </c>
      <c r="O11" s="21">
        <f t="shared" si="4"/>
        <v>-3.9999999999995595E-4</v>
      </c>
      <c r="P11" s="20">
        <f t="shared" si="5"/>
        <v>1.175</v>
      </c>
      <c r="Q11" s="21">
        <f t="shared" si="6"/>
        <v>54.124513618677042</v>
      </c>
      <c r="R11" s="21">
        <f t="shared" si="7"/>
        <v>43.346303501945592</v>
      </c>
      <c r="S11" s="21">
        <f t="shared" si="8"/>
        <v>10.778210116731451</v>
      </c>
      <c r="T11" s="21">
        <f t="shared" si="9"/>
        <v>6.9550000000000001E-2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>
      <c r="A12" s="1" t="s">
        <v>34</v>
      </c>
      <c r="B12" s="1">
        <v>5021</v>
      </c>
      <c r="C12" s="1" t="s">
        <v>48</v>
      </c>
      <c r="D12" s="4">
        <v>1585</v>
      </c>
      <c r="E12" s="1">
        <v>1.1146</v>
      </c>
      <c r="F12" s="1">
        <v>1.115</v>
      </c>
      <c r="G12" s="19">
        <f t="shared" si="0"/>
        <v>-3.9999999999995595E-4</v>
      </c>
      <c r="H12" s="20">
        <f t="shared" si="1"/>
        <v>1.1148</v>
      </c>
      <c r="I12" s="21">
        <v>1.2136</v>
      </c>
      <c r="J12" s="21">
        <v>1.2137</v>
      </c>
      <c r="K12" s="21">
        <f t="shared" si="2"/>
        <v>9.9999999999988987E-5</v>
      </c>
      <c r="L12" s="20">
        <f t="shared" si="3"/>
        <v>1.2136499999999999</v>
      </c>
      <c r="M12" s="21">
        <v>1.1938</v>
      </c>
      <c r="N12" s="21">
        <v>1.1940999999999999</v>
      </c>
      <c r="O12" s="21">
        <f t="shared" si="4"/>
        <v>-2.9999999999996696E-4</v>
      </c>
      <c r="P12" s="20">
        <f t="shared" si="5"/>
        <v>1.1939500000000001</v>
      </c>
      <c r="Q12" s="21">
        <f t="shared" si="6"/>
        <v>62.365930599369008</v>
      </c>
      <c r="R12" s="21">
        <f t="shared" si="7"/>
        <v>49.93690851735019</v>
      </c>
      <c r="S12" s="21">
        <f t="shared" si="8"/>
        <v>12.429022082018818</v>
      </c>
      <c r="T12" s="21">
        <f t="shared" si="9"/>
        <v>9.8849999999999882E-2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>
      <c r="A13" s="1" t="s">
        <v>35</v>
      </c>
      <c r="B13" s="1">
        <v>5019</v>
      </c>
      <c r="C13" s="1" t="s">
        <v>49</v>
      </c>
      <c r="D13" s="4">
        <v>1640</v>
      </c>
      <c r="E13" s="1">
        <v>1.1194</v>
      </c>
      <c r="F13" s="1">
        <v>1.1198999999999999</v>
      </c>
      <c r="G13" s="19">
        <f t="shared" si="0"/>
        <v>-4.9999999999994493E-4</v>
      </c>
      <c r="H13" s="20">
        <f t="shared" si="1"/>
        <v>1.11965</v>
      </c>
      <c r="I13" s="21">
        <v>1.3144</v>
      </c>
      <c r="J13" s="21">
        <v>1.3143</v>
      </c>
      <c r="K13" s="21">
        <f t="shared" si="2"/>
        <v>-9.9999999999988987E-5</v>
      </c>
      <c r="L13" s="20">
        <f t="shared" si="3"/>
        <v>1.3143500000000001</v>
      </c>
      <c r="M13" s="21">
        <v>1.2845</v>
      </c>
      <c r="N13" s="21">
        <v>1.2845</v>
      </c>
      <c r="O13" s="21">
        <f t="shared" si="4"/>
        <v>0</v>
      </c>
      <c r="P13" s="20">
        <f t="shared" si="5"/>
        <v>1.2845</v>
      </c>
      <c r="Q13" s="21">
        <f t="shared" si="6"/>
        <v>118.71951219512202</v>
      </c>
      <c r="R13" s="21">
        <f t="shared" si="7"/>
        <v>100.5182926829268</v>
      </c>
      <c r="S13" s="21">
        <f t="shared" si="8"/>
        <v>18.201219512195223</v>
      </c>
      <c r="T13" s="21">
        <f t="shared" si="9"/>
        <v>0.1947000000000001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>
      <c r="A14" s="1" t="s">
        <v>36</v>
      </c>
      <c r="B14" s="1">
        <v>5021</v>
      </c>
      <c r="C14" s="1" t="s">
        <v>50</v>
      </c>
      <c r="D14" s="4">
        <v>1710</v>
      </c>
      <c r="E14" s="1">
        <v>1.1223000000000001</v>
      </c>
      <c r="F14" s="1">
        <v>1.1223000000000001</v>
      </c>
      <c r="G14" s="19">
        <f t="shared" si="0"/>
        <v>0</v>
      </c>
      <c r="H14" s="20">
        <f t="shared" si="1"/>
        <v>1.1223000000000001</v>
      </c>
      <c r="I14" s="21">
        <v>1.1888000000000001</v>
      </c>
      <c r="J14" s="21">
        <v>1.1892</v>
      </c>
      <c r="K14" s="21">
        <f t="shared" si="2"/>
        <v>3.9999999999995595E-4</v>
      </c>
      <c r="L14" s="20">
        <f t="shared" si="3"/>
        <v>1.1890000000000001</v>
      </c>
      <c r="M14" s="21">
        <v>1.1727000000000001</v>
      </c>
      <c r="N14" s="21">
        <v>1.1731</v>
      </c>
      <c r="O14" s="21">
        <f t="shared" si="4"/>
        <v>-3.9999999999995595E-4</v>
      </c>
      <c r="P14" s="20">
        <f t="shared" si="5"/>
        <v>1.1729000000000001</v>
      </c>
      <c r="Q14" s="21">
        <f t="shared" si="6"/>
        <v>39.005847953216367</v>
      </c>
      <c r="R14" s="21">
        <f t="shared" si="7"/>
        <v>29.59064327485379</v>
      </c>
      <c r="S14" s="21">
        <f t="shared" si="8"/>
        <v>9.4152046783625778</v>
      </c>
      <c r="T14" s="21">
        <f t="shared" si="9"/>
        <v>6.6699999999999982E-2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>
      <c r="A15" s="1" t="s">
        <v>37</v>
      </c>
      <c r="B15" s="1">
        <v>5019</v>
      </c>
      <c r="C15" s="1" t="s">
        <v>51</v>
      </c>
      <c r="D15" s="4">
        <v>1745</v>
      </c>
      <c r="E15" s="1">
        <v>1.1063000000000001</v>
      </c>
      <c r="F15" s="1">
        <v>1.1064000000000001</v>
      </c>
      <c r="G15" s="19">
        <f t="shared" si="0"/>
        <v>-9.9999999999988987E-5</v>
      </c>
      <c r="H15" s="20">
        <f t="shared" si="1"/>
        <v>1.1063499999999999</v>
      </c>
      <c r="I15" s="21">
        <v>1.2133</v>
      </c>
      <c r="J15" s="21">
        <v>1.2131000000000001</v>
      </c>
      <c r="K15" s="21">
        <f t="shared" si="2"/>
        <v>-1.9999999999997797E-4</v>
      </c>
      <c r="L15" s="20">
        <f t="shared" si="3"/>
        <v>1.2132000000000001</v>
      </c>
      <c r="M15" s="21">
        <v>1.1940999999999999</v>
      </c>
      <c r="N15" s="21">
        <v>1.1940999999999999</v>
      </c>
      <c r="O15" s="21">
        <f t="shared" si="4"/>
        <v>0</v>
      </c>
      <c r="P15" s="20">
        <f t="shared" si="5"/>
        <v>1.1940999999999999</v>
      </c>
      <c r="Q15" s="21">
        <f t="shared" si="6"/>
        <v>61.232091690544472</v>
      </c>
      <c r="R15" s="21">
        <f t="shared" si="7"/>
        <v>50.286532951289395</v>
      </c>
      <c r="S15" s="21">
        <f t="shared" si="8"/>
        <v>10.945558739255077</v>
      </c>
      <c r="T15" s="21">
        <f t="shared" si="9"/>
        <v>0.10685000000000011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>
      <c r="A16" s="1" t="s">
        <v>38</v>
      </c>
      <c r="B16" s="1">
        <v>5021</v>
      </c>
      <c r="C16" s="1" t="s">
        <v>52</v>
      </c>
      <c r="D16" s="4">
        <v>1910</v>
      </c>
      <c r="E16" s="1">
        <v>1.1259999999999999</v>
      </c>
      <c r="F16" s="1">
        <v>1.1265000000000001</v>
      </c>
      <c r="G16" s="19">
        <f t="shared" si="0"/>
        <v>-5.0000000000016698E-4</v>
      </c>
      <c r="H16" s="20">
        <f t="shared" si="1"/>
        <v>1.12625</v>
      </c>
      <c r="I16" s="21">
        <v>1.3413999999999999</v>
      </c>
      <c r="J16" s="21">
        <v>1.3415999999999999</v>
      </c>
      <c r="K16" s="21">
        <f t="shared" si="2"/>
        <v>1.9999999999997797E-4</v>
      </c>
      <c r="L16" s="20">
        <f t="shared" si="3"/>
        <v>1.3414999999999999</v>
      </c>
      <c r="M16" s="21">
        <v>1.3081</v>
      </c>
      <c r="N16" s="21">
        <v>1.3076000000000001</v>
      </c>
      <c r="O16" s="21">
        <f t="shared" si="4"/>
        <v>4.9999999999994493E-4</v>
      </c>
      <c r="P16" s="20">
        <f t="shared" si="5"/>
        <v>1.3078500000000002</v>
      </c>
      <c r="Q16" s="21">
        <f t="shared" si="6"/>
        <v>112.69633507853401</v>
      </c>
      <c r="R16" s="21">
        <f t="shared" si="7"/>
        <v>95.078534031413724</v>
      </c>
      <c r="S16" s="21">
        <f t="shared" si="8"/>
        <v>17.617801047120281</v>
      </c>
      <c r="T16" s="21">
        <f t="shared" si="9"/>
        <v>0.21524999999999994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>
      <c r="A17" s="1" t="s">
        <v>39</v>
      </c>
      <c r="B17" s="1">
        <v>5019</v>
      </c>
      <c r="C17" s="1" t="s">
        <v>53</v>
      </c>
      <c r="D17" s="4">
        <v>1970</v>
      </c>
      <c r="E17" s="1">
        <v>1.1224000000000001</v>
      </c>
      <c r="F17" s="1">
        <v>1.1227</v>
      </c>
      <c r="G17" s="19">
        <f t="shared" si="0"/>
        <v>-2.9999999999996696E-4</v>
      </c>
      <c r="H17" s="20">
        <f t="shared" si="1"/>
        <v>1.1225499999999999</v>
      </c>
      <c r="I17" s="21">
        <v>1.2715000000000001</v>
      </c>
      <c r="J17" s="21">
        <v>1.272</v>
      </c>
      <c r="K17" s="21">
        <f t="shared" si="2"/>
        <v>4.9999999999994493E-4</v>
      </c>
      <c r="L17" s="20">
        <f t="shared" si="3"/>
        <v>1.2717499999999999</v>
      </c>
      <c r="M17" s="21">
        <v>1.2459</v>
      </c>
      <c r="N17" s="21">
        <v>1.2454000000000001</v>
      </c>
      <c r="O17" s="21">
        <f t="shared" si="4"/>
        <v>4.9999999999994493E-4</v>
      </c>
      <c r="P17" s="20">
        <f t="shared" si="5"/>
        <v>1.2456499999999999</v>
      </c>
      <c r="Q17" s="21">
        <f t="shared" si="6"/>
        <v>75.736040609137049</v>
      </c>
      <c r="R17" s="21">
        <f t="shared" si="7"/>
        <v>62.487309644670049</v>
      </c>
      <c r="S17" s="21">
        <f t="shared" si="8"/>
        <v>13.248730964467001</v>
      </c>
      <c r="T17" s="21">
        <f t="shared" si="9"/>
        <v>0.1492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>
      <c r="A18" s="1" t="s">
        <v>54</v>
      </c>
      <c r="B18" s="1">
        <v>5021</v>
      </c>
      <c r="C18" s="1" t="s">
        <v>71</v>
      </c>
      <c r="D18" s="4">
        <v>1920</v>
      </c>
      <c r="E18" s="1">
        <v>1.1234</v>
      </c>
      <c r="F18" s="1">
        <v>1.1234</v>
      </c>
      <c r="G18" s="19">
        <f t="shared" si="0"/>
        <v>0</v>
      </c>
      <c r="H18" s="20">
        <f t="shared" si="1"/>
        <v>1.1234</v>
      </c>
      <c r="I18" s="21">
        <v>1.2887999999999999</v>
      </c>
      <c r="J18" s="21">
        <v>1.2890999999999999</v>
      </c>
      <c r="K18" s="21">
        <f t="shared" si="2"/>
        <v>2.9999999999996696E-4</v>
      </c>
      <c r="L18" s="20">
        <f t="shared" si="3"/>
        <v>1.2889499999999998</v>
      </c>
      <c r="M18" s="21">
        <v>1.2614000000000001</v>
      </c>
      <c r="N18" s="21">
        <v>1.2609999999999999</v>
      </c>
      <c r="O18" s="21">
        <f t="shared" si="4"/>
        <v>4.0000000000017799E-4</v>
      </c>
      <c r="P18" s="20">
        <f t="shared" si="5"/>
        <v>1.2612000000000001</v>
      </c>
      <c r="Q18" s="21">
        <f t="shared" si="6"/>
        <v>86.223958333333272</v>
      </c>
      <c r="R18" s="21">
        <f t="shared" si="7"/>
        <v>71.770833333333414</v>
      </c>
      <c r="S18" s="21">
        <f t="shared" si="8"/>
        <v>14.453124999999858</v>
      </c>
      <c r="T18" s="21">
        <f t="shared" si="9"/>
        <v>0.16554999999999986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>
      <c r="A19" s="1" t="s">
        <v>55</v>
      </c>
      <c r="B19" s="1">
        <v>5019</v>
      </c>
      <c r="C19" s="1" t="s">
        <v>72</v>
      </c>
      <c r="D19" s="4">
        <v>1990</v>
      </c>
      <c r="E19" s="1">
        <v>1.1473</v>
      </c>
      <c r="F19" s="1">
        <v>1.1472</v>
      </c>
      <c r="G19" s="19">
        <f t="shared" si="0"/>
        <v>9.9999999999988987E-5</v>
      </c>
      <c r="H19" s="20">
        <f t="shared" si="1"/>
        <v>1.1472500000000001</v>
      </c>
      <c r="I19" s="21">
        <v>1.2935000000000001</v>
      </c>
      <c r="J19" s="21">
        <v>1.2935000000000001</v>
      </c>
      <c r="K19" s="21">
        <f t="shared" si="2"/>
        <v>0</v>
      </c>
      <c r="L19" s="20">
        <f t="shared" si="3"/>
        <v>1.2935000000000001</v>
      </c>
      <c r="M19" s="21">
        <v>1.2682</v>
      </c>
      <c r="N19" s="21">
        <v>1.2683</v>
      </c>
      <c r="O19" s="21">
        <f t="shared" si="4"/>
        <v>-9.9999999999988987E-5</v>
      </c>
      <c r="P19" s="20">
        <f t="shared" si="5"/>
        <v>1.2682500000000001</v>
      </c>
      <c r="Q19" s="21">
        <f t="shared" si="6"/>
        <v>73.492462311557787</v>
      </c>
      <c r="R19" s="21">
        <f t="shared" si="7"/>
        <v>60.804020100502512</v>
      </c>
      <c r="S19" s="21">
        <f t="shared" si="8"/>
        <v>12.688442211055275</v>
      </c>
      <c r="T19" s="21">
        <f t="shared" si="9"/>
        <v>0.14624999999999999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>
      <c r="A20" s="1" t="s">
        <v>56</v>
      </c>
      <c r="B20" s="1">
        <v>5021</v>
      </c>
      <c r="C20" s="1" t="s">
        <v>73</v>
      </c>
      <c r="D20" s="4">
        <v>1050</v>
      </c>
      <c r="E20" s="1">
        <v>1.1204000000000001</v>
      </c>
      <c r="F20" s="1">
        <v>1.1205000000000001</v>
      </c>
      <c r="G20" s="19">
        <f t="shared" si="0"/>
        <v>-9.9999999999988987E-5</v>
      </c>
      <c r="H20" s="20">
        <f t="shared" si="1"/>
        <v>1.1204499999999999</v>
      </c>
      <c r="I20" s="21">
        <v>1.353</v>
      </c>
      <c r="J20" s="21">
        <v>1.353</v>
      </c>
      <c r="K20" s="21">
        <f t="shared" si="2"/>
        <v>0</v>
      </c>
      <c r="L20" s="20">
        <f t="shared" si="3"/>
        <v>1.353</v>
      </c>
      <c r="M20" s="21">
        <v>1.3225</v>
      </c>
      <c r="N20" s="21">
        <v>1.3221000000000001</v>
      </c>
      <c r="O20" s="21">
        <f t="shared" si="4"/>
        <v>3.9999999999995595E-4</v>
      </c>
      <c r="P20" s="20">
        <f t="shared" si="5"/>
        <v>1.3223</v>
      </c>
      <c r="Q20" s="21">
        <f t="shared" si="6"/>
        <v>221.47619047619051</v>
      </c>
      <c r="R20" s="21">
        <f t="shared" si="7"/>
        <v>192.2380952380953</v>
      </c>
      <c r="S20" s="21">
        <f t="shared" si="8"/>
        <v>29.238095238095212</v>
      </c>
      <c r="T20" s="21">
        <f t="shared" si="9"/>
        <v>0.23255000000000003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>
      <c r="A21" s="1" t="s">
        <v>57</v>
      </c>
      <c r="B21" s="1">
        <v>5019</v>
      </c>
      <c r="C21" s="1" t="s">
        <v>74</v>
      </c>
      <c r="D21" s="4">
        <v>1090</v>
      </c>
      <c r="E21" s="1">
        <v>1.1128</v>
      </c>
      <c r="F21" s="1">
        <v>1.1131</v>
      </c>
      <c r="G21" s="19">
        <f t="shared" si="0"/>
        <v>-2.9999999999996696E-4</v>
      </c>
      <c r="H21" s="20">
        <f t="shared" si="1"/>
        <v>1.1129500000000001</v>
      </c>
      <c r="I21" s="21">
        <v>1.2844</v>
      </c>
      <c r="J21" s="21">
        <v>1.2841</v>
      </c>
      <c r="K21" s="21">
        <f t="shared" si="2"/>
        <v>-2.9999999999996696E-4</v>
      </c>
      <c r="L21" s="20">
        <f t="shared" si="3"/>
        <v>1.2842500000000001</v>
      </c>
      <c r="M21" s="21">
        <v>1.2584</v>
      </c>
      <c r="N21" s="21">
        <v>1.2581</v>
      </c>
      <c r="O21" s="21">
        <f t="shared" si="4"/>
        <v>2.9999999999996696E-4</v>
      </c>
      <c r="P21" s="20">
        <f t="shared" si="5"/>
        <v>1.2582499999999999</v>
      </c>
      <c r="Q21" s="21">
        <f t="shared" si="6"/>
        <v>157.1559633027523</v>
      </c>
      <c r="R21" s="21">
        <f t="shared" si="7"/>
        <v>133.30275229357775</v>
      </c>
      <c r="S21" s="21">
        <f t="shared" si="8"/>
        <v>23.853211009174544</v>
      </c>
      <c r="T21" s="21">
        <f t="shared" si="9"/>
        <v>0.17130000000000001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>
      <c r="A22" s="1" t="s">
        <v>58</v>
      </c>
      <c r="B22" s="1">
        <v>5021</v>
      </c>
      <c r="C22" s="1" t="s">
        <v>75</v>
      </c>
      <c r="D22" s="4">
        <v>1090</v>
      </c>
      <c r="E22" s="1">
        <v>1.1234</v>
      </c>
      <c r="F22" s="1">
        <v>1.1234</v>
      </c>
      <c r="G22" s="19">
        <f t="shared" si="0"/>
        <v>0</v>
      </c>
      <c r="H22" s="20">
        <f t="shared" si="1"/>
        <v>1.1234</v>
      </c>
      <c r="I22" s="21">
        <v>1.3582000000000001</v>
      </c>
      <c r="J22" s="21">
        <v>1.3577999999999999</v>
      </c>
      <c r="K22" s="21">
        <f t="shared" si="2"/>
        <v>-4.0000000000017799E-4</v>
      </c>
      <c r="L22" s="20">
        <f t="shared" si="3"/>
        <v>1.3580000000000001</v>
      </c>
      <c r="M22" s="21">
        <v>1.3304</v>
      </c>
      <c r="N22" s="21">
        <v>1.3299000000000001</v>
      </c>
      <c r="O22" s="21">
        <f t="shared" si="4"/>
        <v>4.9999999999994493E-4</v>
      </c>
      <c r="P22" s="20">
        <f t="shared" si="5"/>
        <v>1.3301500000000002</v>
      </c>
      <c r="Q22" s="21">
        <f t="shared" si="6"/>
        <v>215.22935779816524</v>
      </c>
      <c r="R22" s="21">
        <f t="shared" si="7"/>
        <v>189.67889908256899</v>
      </c>
      <c r="S22" s="21">
        <f t="shared" si="8"/>
        <v>25.55045871559625</v>
      </c>
      <c r="T22" s="21">
        <f t="shared" si="9"/>
        <v>0.23460000000000014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>
      <c r="A23" s="1" t="s">
        <v>59</v>
      </c>
      <c r="B23" s="1">
        <v>5019</v>
      </c>
      <c r="C23" s="1" t="s">
        <v>76</v>
      </c>
      <c r="D23" s="4">
        <v>1135</v>
      </c>
      <c r="E23" s="1">
        <v>1.111</v>
      </c>
      <c r="F23" s="1">
        <v>1.1109</v>
      </c>
      <c r="G23" s="19">
        <f t="shared" si="0"/>
        <v>9.9999999999988987E-5</v>
      </c>
      <c r="H23" s="20">
        <f t="shared" si="1"/>
        <v>1.1109499999999999</v>
      </c>
      <c r="I23" s="21">
        <v>1.2326999999999999</v>
      </c>
      <c r="J23" s="21">
        <v>1.2332000000000001</v>
      </c>
      <c r="K23" s="21">
        <f t="shared" si="2"/>
        <v>5.0000000000016698E-4</v>
      </c>
      <c r="L23" s="20">
        <f t="shared" si="3"/>
        <v>1.23295</v>
      </c>
      <c r="M23" s="21">
        <v>1.2112000000000001</v>
      </c>
      <c r="N23" s="21">
        <v>1.2109000000000001</v>
      </c>
      <c r="O23" s="21">
        <f t="shared" si="4"/>
        <v>2.9999999999996696E-4</v>
      </c>
      <c r="P23" s="20">
        <f t="shared" si="5"/>
        <v>1.2110500000000002</v>
      </c>
      <c r="Q23" s="21">
        <f t="shared" si="6"/>
        <v>107.48898678414106</v>
      </c>
      <c r="R23" s="21">
        <f t="shared" si="7"/>
        <v>88.193832599119219</v>
      </c>
      <c r="S23" s="21">
        <f t="shared" si="8"/>
        <v>19.295154185021843</v>
      </c>
      <c r="T23" s="21">
        <f t="shared" si="9"/>
        <v>0.12200000000000011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>
      <c r="A24" s="1" t="s">
        <v>60</v>
      </c>
      <c r="B24" s="1">
        <v>5021</v>
      </c>
      <c r="C24" s="1" t="s">
        <v>77</v>
      </c>
      <c r="D24" s="4">
        <v>1080</v>
      </c>
      <c r="E24" s="1">
        <v>1.1388</v>
      </c>
      <c r="F24" s="1">
        <v>1.1388</v>
      </c>
      <c r="G24" s="19">
        <f t="shared" si="0"/>
        <v>0</v>
      </c>
      <c r="H24" s="20">
        <f t="shared" si="1"/>
        <v>1.1388</v>
      </c>
      <c r="I24" s="21">
        <v>1.3838999999999999</v>
      </c>
      <c r="J24" s="21">
        <v>1.3838999999999999</v>
      </c>
      <c r="K24" s="21">
        <f t="shared" si="2"/>
        <v>0</v>
      </c>
      <c r="L24" s="20">
        <f t="shared" si="3"/>
        <v>1.3838999999999999</v>
      </c>
      <c r="M24" s="21">
        <v>1.3536999999999999</v>
      </c>
      <c r="N24" s="21">
        <v>1.3541000000000001</v>
      </c>
      <c r="O24" s="21">
        <f t="shared" si="4"/>
        <v>-4.0000000000017799E-4</v>
      </c>
      <c r="P24" s="20">
        <f t="shared" si="5"/>
        <v>1.3538999999999999</v>
      </c>
      <c r="Q24" s="21">
        <f t="shared" si="6"/>
        <v>226.94444444444431</v>
      </c>
      <c r="R24" s="21">
        <f t="shared" si="7"/>
        <v>199.16666666666652</v>
      </c>
      <c r="S24" s="21">
        <f t="shared" si="8"/>
        <v>27.7777777777778</v>
      </c>
      <c r="T24" s="21">
        <f t="shared" si="9"/>
        <v>0.24509999999999987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>
      <c r="A25" s="1" t="s">
        <v>61</v>
      </c>
      <c r="B25" s="1">
        <v>5019</v>
      </c>
      <c r="C25" s="1" t="s">
        <v>78</v>
      </c>
      <c r="D25" s="4">
        <v>1120</v>
      </c>
      <c r="E25" s="1">
        <v>1.1269</v>
      </c>
      <c r="F25" s="1">
        <v>1.127</v>
      </c>
      <c r="G25" s="19">
        <f t="shared" si="0"/>
        <v>-9.9999999999988987E-5</v>
      </c>
      <c r="H25" s="20">
        <f t="shared" si="1"/>
        <v>1.1269499999999999</v>
      </c>
      <c r="I25" s="21">
        <v>1.216</v>
      </c>
      <c r="J25" s="21">
        <v>1.2159</v>
      </c>
      <c r="K25" s="21">
        <f t="shared" si="2"/>
        <v>-9.9999999999988987E-5</v>
      </c>
      <c r="L25" s="20">
        <f t="shared" si="3"/>
        <v>1.2159499999999999</v>
      </c>
      <c r="M25" s="21">
        <v>1.198</v>
      </c>
      <c r="N25" s="21">
        <v>1.1975</v>
      </c>
      <c r="O25" s="21">
        <f t="shared" si="4"/>
        <v>4.9999999999994493E-4</v>
      </c>
      <c r="P25" s="20">
        <f t="shared" si="5"/>
        <v>1.1977500000000001</v>
      </c>
      <c r="Q25" s="21">
        <f t="shared" si="6"/>
        <v>79.46428571428568</v>
      </c>
      <c r="R25" s="21">
        <f t="shared" si="7"/>
        <v>63.214285714285886</v>
      </c>
      <c r="S25" s="21">
        <f t="shared" si="8"/>
        <v>16.249999999999794</v>
      </c>
      <c r="T25" s="21">
        <f t="shared" si="9"/>
        <v>8.8999999999999968E-2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>
      <c r="A26" s="1" t="s">
        <v>62</v>
      </c>
      <c r="B26" s="1">
        <v>5021</v>
      </c>
      <c r="C26" s="1" t="s">
        <v>79</v>
      </c>
      <c r="D26" s="4">
        <v>1395</v>
      </c>
      <c r="E26" s="1">
        <v>1.1073</v>
      </c>
      <c r="F26" s="1">
        <v>1.1073</v>
      </c>
      <c r="G26" s="19">
        <f t="shared" si="0"/>
        <v>0</v>
      </c>
      <c r="H26" s="20">
        <f t="shared" si="1"/>
        <v>1.1073</v>
      </c>
      <c r="I26" s="21">
        <v>1.3533999999999999</v>
      </c>
      <c r="J26" s="21">
        <v>1.3532</v>
      </c>
      <c r="K26" s="21">
        <f t="shared" si="2"/>
        <v>-1.9999999999997797E-4</v>
      </c>
      <c r="L26" s="20">
        <f t="shared" si="3"/>
        <v>1.3532999999999999</v>
      </c>
      <c r="M26" s="21">
        <v>1.3233999999999999</v>
      </c>
      <c r="N26" s="21">
        <v>1.3229</v>
      </c>
      <c r="O26" s="21">
        <f t="shared" si="4"/>
        <v>4.9999999999994493E-4</v>
      </c>
      <c r="P26" s="20">
        <f t="shared" si="5"/>
        <v>1.32315</v>
      </c>
      <c r="Q26" s="21">
        <f t="shared" si="6"/>
        <v>176.34408602150538</v>
      </c>
      <c r="R26" s="21">
        <f t="shared" si="7"/>
        <v>154.731182795699</v>
      </c>
      <c r="S26" s="21">
        <f t="shared" si="8"/>
        <v>21.612903225806377</v>
      </c>
      <c r="T26" s="21">
        <f t="shared" si="9"/>
        <v>0.246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>
      <c r="A27" s="1" t="s">
        <v>63</v>
      </c>
      <c r="B27" s="1">
        <v>5019</v>
      </c>
      <c r="C27" s="1" t="s">
        <v>80</v>
      </c>
      <c r="D27" s="4">
        <v>1430</v>
      </c>
      <c r="E27" s="1">
        <v>1.1115999999999999</v>
      </c>
      <c r="F27" s="1">
        <v>1.1116999999999999</v>
      </c>
      <c r="G27" s="19">
        <f t="shared" si="0"/>
        <v>-9.9999999999988987E-5</v>
      </c>
      <c r="H27" s="20">
        <f t="shared" si="1"/>
        <v>1.11165</v>
      </c>
      <c r="I27" s="21">
        <v>1.1930000000000001</v>
      </c>
      <c r="J27" s="21">
        <v>1.1935</v>
      </c>
      <c r="K27" s="21">
        <f t="shared" si="2"/>
        <v>4.9999999999994493E-4</v>
      </c>
      <c r="L27" s="20">
        <f t="shared" si="3"/>
        <v>1.1932499999999999</v>
      </c>
      <c r="M27" s="21">
        <v>1.1768000000000001</v>
      </c>
      <c r="N27" s="21">
        <v>1.1767000000000001</v>
      </c>
      <c r="O27" s="21">
        <f t="shared" si="4"/>
        <v>9.9999999999988987E-5</v>
      </c>
      <c r="P27" s="20">
        <f t="shared" si="5"/>
        <v>1.1767500000000002</v>
      </c>
      <c r="Q27" s="21">
        <f t="shared" si="6"/>
        <v>57.062937062936989</v>
      </c>
      <c r="R27" s="21">
        <f t="shared" si="7"/>
        <v>45.52447552447564</v>
      </c>
      <c r="S27" s="21">
        <f t="shared" si="8"/>
        <v>11.538461538461348</v>
      </c>
      <c r="T27" s="21">
        <f t="shared" si="9"/>
        <v>8.1599999999999895E-2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>
      <c r="A28" s="1" t="s">
        <v>64</v>
      </c>
      <c r="B28" s="1">
        <v>5021</v>
      </c>
      <c r="C28" s="1" t="s">
        <v>81</v>
      </c>
      <c r="D28" s="4">
        <v>455</v>
      </c>
      <c r="E28" s="1">
        <v>1.1232</v>
      </c>
      <c r="F28" s="1">
        <v>1.1234999999999999</v>
      </c>
      <c r="G28" s="19">
        <f t="shared" si="0"/>
        <v>-2.9999999999996696E-4</v>
      </c>
      <c r="H28" s="20">
        <f t="shared" si="1"/>
        <v>1.1233499999999998</v>
      </c>
      <c r="I28" s="21">
        <v>1.1940999999999999</v>
      </c>
      <c r="J28" s="21">
        <v>1.1943999999999999</v>
      </c>
      <c r="K28" s="21">
        <f t="shared" si="2"/>
        <v>2.9999999999996696E-4</v>
      </c>
      <c r="L28" s="20">
        <f t="shared" si="3"/>
        <v>1.1942499999999998</v>
      </c>
      <c r="M28" s="21">
        <v>1.1788000000000001</v>
      </c>
      <c r="N28" s="21">
        <v>1.1788000000000001</v>
      </c>
      <c r="O28" s="21">
        <f t="shared" si="4"/>
        <v>0</v>
      </c>
      <c r="P28" s="20">
        <f t="shared" si="5"/>
        <v>1.1788000000000001</v>
      </c>
      <c r="Q28" s="21">
        <f t="shared" si="6"/>
        <v>155.82417582417574</v>
      </c>
      <c r="R28" s="21">
        <f t="shared" si="7"/>
        <v>121.86813186813235</v>
      </c>
      <c r="S28" s="21">
        <f t="shared" si="8"/>
        <v>33.956043956043388</v>
      </c>
      <c r="T28" s="21">
        <f t="shared" si="9"/>
        <v>7.0899999999999963E-2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>
      <c r="A29" s="1" t="s">
        <v>65</v>
      </c>
      <c r="B29" s="1">
        <v>5019</v>
      </c>
      <c r="C29" s="1" t="s">
        <v>82</v>
      </c>
      <c r="D29" s="4">
        <v>490</v>
      </c>
      <c r="E29" s="1">
        <v>1.1326000000000001</v>
      </c>
      <c r="F29" s="1">
        <v>1.1327</v>
      </c>
      <c r="G29" s="19">
        <f t="shared" si="0"/>
        <v>-9.9999999999988987E-5</v>
      </c>
      <c r="H29" s="20">
        <f t="shared" si="1"/>
        <v>1.1326499999999999</v>
      </c>
      <c r="I29" s="21">
        <v>1.1769000000000001</v>
      </c>
      <c r="J29" s="21">
        <v>1.1771</v>
      </c>
      <c r="K29" s="21">
        <f t="shared" si="2"/>
        <v>1.9999999999997797E-4</v>
      </c>
      <c r="L29" s="20">
        <f t="shared" si="3"/>
        <v>1.177</v>
      </c>
      <c r="M29" s="21">
        <v>1.1632</v>
      </c>
      <c r="N29" s="21">
        <v>1.1629</v>
      </c>
      <c r="O29" s="21">
        <f t="shared" si="4"/>
        <v>2.9999999999996696E-4</v>
      </c>
      <c r="P29" s="20">
        <f t="shared" si="5"/>
        <v>1.1630500000000001</v>
      </c>
      <c r="Q29" s="21">
        <f t="shared" si="6"/>
        <v>90.510204081632878</v>
      </c>
      <c r="R29" s="21">
        <f t="shared" si="7"/>
        <v>62.040816326531029</v>
      </c>
      <c r="S29" s="21">
        <f t="shared" si="8"/>
        <v>28.469387755101849</v>
      </c>
      <c r="T29" s="21">
        <f t="shared" si="9"/>
        <v>4.4350000000000112E-2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>
      <c r="A30" s="1" t="s">
        <v>66</v>
      </c>
      <c r="B30" s="1">
        <v>5021</v>
      </c>
      <c r="C30" s="1" t="s">
        <v>83</v>
      </c>
      <c r="D30" s="4">
        <v>1030</v>
      </c>
      <c r="E30" s="1">
        <v>1.1332</v>
      </c>
      <c r="F30" s="1">
        <v>1.1331</v>
      </c>
      <c r="G30" s="19">
        <f t="shared" si="0"/>
        <v>9.9999999999988987E-5</v>
      </c>
      <c r="H30" s="20">
        <f t="shared" si="1"/>
        <v>1.1331500000000001</v>
      </c>
      <c r="I30" s="21">
        <v>1.3643000000000001</v>
      </c>
      <c r="J30" s="21">
        <v>1.3645</v>
      </c>
      <c r="K30" s="21">
        <f t="shared" si="2"/>
        <v>1.9999999999997797E-4</v>
      </c>
      <c r="L30" s="20">
        <f t="shared" si="3"/>
        <v>1.3644000000000001</v>
      </c>
      <c r="M30" s="21">
        <v>1.335</v>
      </c>
      <c r="N30" s="21">
        <v>1.3345</v>
      </c>
      <c r="O30" s="21">
        <f t="shared" si="4"/>
        <v>4.9999999999994493E-4</v>
      </c>
      <c r="P30" s="20">
        <f t="shared" si="5"/>
        <v>1.3347500000000001</v>
      </c>
      <c r="Q30" s="21">
        <f t="shared" si="6"/>
        <v>224.51456310679606</v>
      </c>
      <c r="R30" s="21">
        <f t="shared" si="7"/>
        <v>195.72815533980582</v>
      </c>
      <c r="S30" s="21">
        <f t="shared" si="8"/>
        <v>28.786407766990237</v>
      </c>
      <c r="T30" s="21">
        <f t="shared" si="9"/>
        <v>0.23124999999999996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>
      <c r="A31" s="1" t="s">
        <v>67</v>
      </c>
      <c r="B31" s="1">
        <v>5019</v>
      </c>
      <c r="C31" s="1" t="s">
        <v>84</v>
      </c>
      <c r="D31" s="4">
        <v>1050</v>
      </c>
      <c r="E31" s="1">
        <v>1.1207</v>
      </c>
      <c r="F31" s="1">
        <v>1.1207</v>
      </c>
      <c r="G31" s="19">
        <f t="shared" si="0"/>
        <v>0</v>
      </c>
      <c r="H31" s="20">
        <f t="shared" si="1"/>
        <v>1.1207</v>
      </c>
      <c r="I31" s="21">
        <v>1.2817000000000001</v>
      </c>
      <c r="J31" s="21">
        <v>1.282</v>
      </c>
      <c r="K31" s="21">
        <f t="shared" si="2"/>
        <v>2.9999999999996696E-4</v>
      </c>
      <c r="L31" s="20">
        <f t="shared" si="3"/>
        <v>1.2818499999999999</v>
      </c>
      <c r="M31" s="21">
        <v>1.2594000000000001</v>
      </c>
      <c r="N31" s="21">
        <v>1.2593000000000001</v>
      </c>
      <c r="O31" s="21">
        <f t="shared" si="4"/>
        <v>9.9999999999988987E-5</v>
      </c>
      <c r="P31" s="20">
        <f t="shared" si="5"/>
        <v>1.25935</v>
      </c>
      <c r="Q31" s="21">
        <f t="shared" si="6"/>
        <v>153.47619047619037</v>
      </c>
      <c r="R31" s="21">
        <f t="shared" si="7"/>
        <v>132.04761904761898</v>
      </c>
      <c r="S31" s="21">
        <f t="shared" si="8"/>
        <v>21.428571428571388</v>
      </c>
      <c r="T31" s="21">
        <f t="shared" si="9"/>
        <v>0.1611499999999999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>
      <c r="A32" s="1" t="s">
        <v>68</v>
      </c>
      <c r="B32" s="1">
        <v>5021</v>
      </c>
      <c r="C32" s="1" t="s">
        <v>85</v>
      </c>
      <c r="D32" s="4">
        <v>1150</v>
      </c>
      <c r="E32" s="1">
        <v>1.1198999999999999</v>
      </c>
      <c r="F32" s="1">
        <v>1.1201000000000001</v>
      </c>
      <c r="G32" s="19">
        <f t="shared" si="0"/>
        <v>-2.0000000000020002E-4</v>
      </c>
      <c r="H32" s="20">
        <f t="shared" si="1"/>
        <v>1.1200000000000001</v>
      </c>
      <c r="I32" s="21">
        <v>1.4702</v>
      </c>
      <c r="J32" s="21">
        <v>1.4702999999999999</v>
      </c>
      <c r="K32" s="21">
        <f t="shared" si="2"/>
        <v>9.9999999999988987E-5</v>
      </c>
      <c r="L32" s="20">
        <f t="shared" si="3"/>
        <v>1.4702500000000001</v>
      </c>
      <c r="M32" s="21">
        <v>1.4325000000000001</v>
      </c>
      <c r="N32" s="21">
        <v>1.4321999999999999</v>
      </c>
      <c r="O32" s="21">
        <f t="shared" si="4"/>
        <v>3.00000000000189E-4</v>
      </c>
      <c r="P32" s="20">
        <f t="shared" si="5"/>
        <v>1.43235</v>
      </c>
      <c r="Q32" s="21">
        <f t="shared" si="6"/>
        <v>304.56521739130432</v>
      </c>
      <c r="R32" s="21">
        <f t="shared" si="7"/>
        <v>271.60869565217388</v>
      </c>
      <c r="S32" s="21">
        <f t="shared" si="8"/>
        <v>32.956521739130437</v>
      </c>
      <c r="T32" s="21">
        <f t="shared" si="9"/>
        <v>0.35024999999999995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1:44">
      <c r="A33" s="1" t="s">
        <v>69</v>
      </c>
      <c r="B33" s="1">
        <v>5019</v>
      </c>
      <c r="C33" s="1" t="s">
        <v>86</v>
      </c>
      <c r="D33" s="4">
        <v>1190</v>
      </c>
      <c r="E33" s="1">
        <v>1.1284000000000001</v>
      </c>
      <c r="F33" s="1">
        <v>1.1287</v>
      </c>
      <c r="G33" s="19">
        <f t="shared" si="0"/>
        <v>-2.9999999999996696E-4</v>
      </c>
      <c r="H33" s="20">
        <f t="shared" si="1"/>
        <v>1.1285500000000002</v>
      </c>
      <c r="I33" s="21">
        <v>1.3295999999999999</v>
      </c>
      <c r="J33" s="21">
        <v>1.3295999999999999</v>
      </c>
      <c r="K33" s="21">
        <f t="shared" si="2"/>
        <v>0</v>
      </c>
      <c r="L33" s="20">
        <f t="shared" si="3"/>
        <v>1.3295999999999999</v>
      </c>
      <c r="M33" s="21">
        <v>1.3037000000000001</v>
      </c>
      <c r="N33" s="21">
        <v>1.3032999999999999</v>
      </c>
      <c r="O33" s="21">
        <f t="shared" si="4"/>
        <v>4.0000000000017799E-4</v>
      </c>
      <c r="P33" s="20">
        <f t="shared" si="5"/>
        <v>1.3035000000000001</v>
      </c>
      <c r="Q33" s="21">
        <f t="shared" si="6"/>
        <v>168.94957983193254</v>
      </c>
      <c r="R33" s="21">
        <f t="shared" si="7"/>
        <v>147.01680672268901</v>
      </c>
      <c r="S33" s="21">
        <f t="shared" si="8"/>
        <v>21.932773109243527</v>
      </c>
      <c r="T33" s="21">
        <f t="shared" si="9"/>
        <v>0.20104999999999973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1:44">
      <c r="A34" s="1" t="s">
        <v>70</v>
      </c>
      <c r="B34" s="1">
        <v>5021</v>
      </c>
      <c r="C34" s="1" t="s">
        <v>87</v>
      </c>
      <c r="D34" s="4">
        <v>680</v>
      </c>
      <c r="E34" s="1">
        <v>1.1347</v>
      </c>
      <c r="F34" s="1">
        <v>1.1351</v>
      </c>
      <c r="G34" s="19">
        <f t="shared" si="0"/>
        <v>-3.9999999999995595E-4</v>
      </c>
      <c r="H34" s="20">
        <f t="shared" si="1"/>
        <v>1.1349</v>
      </c>
      <c r="I34" s="21">
        <v>1.3033999999999999</v>
      </c>
      <c r="J34" s="21">
        <v>1.3038000000000001</v>
      </c>
      <c r="K34" s="21">
        <f t="shared" si="2"/>
        <v>4.0000000000017799E-4</v>
      </c>
      <c r="L34" s="20">
        <f t="shared" si="3"/>
        <v>1.3035999999999999</v>
      </c>
      <c r="M34" s="21">
        <v>1.2793000000000001</v>
      </c>
      <c r="N34" s="21">
        <v>1.2791999999999999</v>
      </c>
      <c r="O34" s="21">
        <f t="shared" si="4"/>
        <v>1.0000000000021103E-4</v>
      </c>
      <c r="P34" s="20">
        <f t="shared" si="5"/>
        <v>1.27925</v>
      </c>
      <c r="Q34" s="21">
        <f t="shared" si="6"/>
        <v>248.0882352941174</v>
      </c>
      <c r="R34" s="21">
        <f t="shared" si="7"/>
        <v>212.27941176470583</v>
      </c>
      <c r="S34" s="21">
        <f t="shared" si="8"/>
        <v>35.808823529411569</v>
      </c>
      <c r="T34" s="21">
        <f t="shared" si="9"/>
        <v>0.16869999999999985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>
      <c r="A35" s="1" t="s">
        <v>91</v>
      </c>
      <c r="B35">
        <v>5019</v>
      </c>
      <c r="C35" s="1" t="s">
        <v>88</v>
      </c>
      <c r="D35" s="4">
        <v>700</v>
      </c>
      <c r="E35" s="1">
        <v>1.1874</v>
      </c>
      <c r="F35" s="1">
        <v>1.1871</v>
      </c>
      <c r="G35" s="19">
        <f t="shared" si="0"/>
        <v>2.9999999999996696E-4</v>
      </c>
      <c r="H35" s="20">
        <f t="shared" si="1"/>
        <v>1.1872500000000001</v>
      </c>
      <c r="I35" s="21">
        <v>1.3073999999999999</v>
      </c>
      <c r="J35" s="21">
        <v>1.3072999999999999</v>
      </c>
      <c r="K35" s="21">
        <f t="shared" si="2"/>
        <v>-9.9999999999988987E-5</v>
      </c>
      <c r="L35" s="20">
        <f t="shared" si="3"/>
        <v>1.30735</v>
      </c>
      <c r="M35" s="21">
        <v>1.2826</v>
      </c>
      <c r="N35" s="21">
        <v>1.2829999999999999</v>
      </c>
      <c r="O35" s="21">
        <f t="shared" si="4"/>
        <v>-3.9999999999995595E-4</v>
      </c>
      <c r="P35" s="20">
        <f t="shared" si="5"/>
        <v>1.2827999999999999</v>
      </c>
      <c r="Q35" s="21">
        <f t="shared" si="6"/>
        <v>171.57142857142841</v>
      </c>
      <c r="R35" s="21">
        <f t="shared" si="7"/>
        <v>136.49999999999972</v>
      </c>
      <c r="S35" s="21">
        <f t="shared" si="8"/>
        <v>35.071428571428697</v>
      </c>
      <c r="T35" s="21">
        <f t="shared" si="9"/>
        <v>0.12009999999999987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1:44">
      <c r="A36" s="1" t="s">
        <v>92</v>
      </c>
      <c r="B36">
        <v>5021</v>
      </c>
      <c r="C36" s="1" t="s">
        <v>89</v>
      </c>
      <c r="D36" s="4">
        <v>1000</v>
      </c>
      <c r="E36" s="1">
        <v>1.1812</v>
      </c>
      <c r="F36" s="1">
        <v>1.1812</v>
      </c>
      <c r="G36" s="19">
        <f t="shared" si="0"/>
        <v>0</v>
      </c>
      <c r="H36" s="20">
        <f t="shared" si="1"/>
        <v>1.1812</v>
      </c>
      <c r="I36" s="21">
        <v>1.3692</v>
      </c>
      <c r="J36" s="21">
        <v>1.3689</v>
      </c>
      <c r="K36" s="21">
        <f t="shared" si="2"/>
        <v>-2.9999999999996696E-4</v>
      </c>
      <c r="L36" s="20">
        <f t="shared" si="3"/>
        <v>1.3690500000000001</v>
      </c>
      <c r="M36" s="21">
        <v>1.3384</v>
      </c>
      <c r="N36" s="21">
        <v>1.3388</v>
      </c>
      <c r="O36" s="21">
        <f t="shared" si="4"/>
        <v>-3.9999999999995595E-4</v>
      </c>
      <c r="P36" s="20">
        <f t="shared" si="5"/>
        <v>1.3386</v>
      </c>
      <c r="Q36" s="21">
        <f t="shared" si="6"/>
        <v>187.85000000000008</v>
      </c>
      <c r="R36" s="21">
        <f t="shared" si="7"/>
        <v>157.39999999999998</v>
      </c>
      <c r="S36" s="21">
        <f t="shared" si="8"/>
        <v>30.450000000000102</v>
      </c>
      <c r="T36" s="21">
        <f t="shared" si="9"/>
        <v>0.18785000000000007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1:44">
      <c r="A37" s="1" t="s">
        <v>93</v>
      </c>
      <c r="B37">
        <v>5019</v>
      </c>
      <c r="C37" s="1" t="s">
        <v>90</v>
      </c>
      <c r="D37" s="4">
        <v>1035</v>
      </c>
      <c r="E37" s="1">
        <v>1.1808000000000001</v>
      </c>
      <c r="F37" s="1">
        <v>1.1812</v>
      </c>
      <c r="G37" s="19">
        <f t="shared" si="0"/>
        <v>-3.9999999999995595E-4</v>
      </c>
      <c r="H37" s="20">
        <f t="shared" si="1"/>
        <v>1.181</v>
      </c>
      <c r="I37" s="21">
        <v>1.3025</v>
      </c>
      <c r="J37" s="21">
        <v>1.3027</v>
      </c>
      <c r="K37" s="21">
        <f t="shared" si="2"/>
        <v>1.9999999999997797E-4</v>
      </c>
      <c r="L37" s="20">
        <f t="shared" si="3"/>
        <v>1.3026</v>
      </c>
      <c r="M37" s="21">
        <v>1.2781</v>
      </c>
      <c r="N37" s="21">
        <v>1.2777000000000001</v>
      </c>
      <c r="O37" s="21">
        <f t="shared" si="4"/>
        <v>3.9999999999995595E-4</v>
      </c>
      <c r="P37" s="20">
        <f t="shared" si="5"/>
        <v>1.2779</v>
      </c>
      <c r="Q37" s="21">
        <f t="shared" si="6"/>
        <v>117.48792270531396</v>
      </c>
      <c r="R37" s="21">
        <f t="shared" si="7"/>
        <v>93.623188405797094</v>
      </c>
      <c r="S37" s="21">
        <f t="shared" si="8"/>
        <v>23.864734299516869</v>
      </c>
      <c r="T37" s="21">
        <f t="shared" si="9"/>
        <v>0.12159999999999993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1:44">
      <c r="E38" s="19"/>
      <c r="F38" s="19"/>
      <c r="G38" s="19"/>
      <c r="H38" s="20"/>
      <c r="I38" s="21"/>
      <c r="J38" s="21"/>
      <c r="K38" s="21"/>
      <c r="L38" s="20"/>
      <c r="M38" s="21"/>
      <c r="N38" s="21"/>
      <c r="O38" s="21"/>
      <c r="P38" s="20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1:44">
      <c r="E39" s="19"/>
      <c r="F39" s="19"/>
      <c r="G39" s="19"/>
      <c r="H39" s="20"/>
      <c r="I39" s="21"/>
      <c r="J39" s="21"/>
      <c r="K39" s="21"/>
      <c r="L39" s="20"/>
      <c r="M39" s="21"/>
      <c r="N39" s="21"/>
      <c r="O39" s="21"/>
      <c r="P39" s="20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>
      <c r="E40" s="19"/>
      <c r="F40" s="19"/>
      <c r="G40" s="19"/>
      <c r="H40" s="20"/>
      <c r="I40" s="21"/>
      <c r="J40" s="21"/>
      <c r="K40" s="21"/>
      <c r="L40" s="20"/>
      <c r="M40" s="21"/>
      <c r="N40" s="21"/>
      <c r="O40" s="21"/>
      <c r="P40" s="20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1:44">
      <c r="E41" s="19"/>
      <c r="F41" s="19"/>
      <c r="G41" s="19"/>
      <c r="H41" s="20"/>
      <c r="I41" s="21"/>
      <c r="J41" s="21"/>
      <c r="K41" s="21"/>
      <c r="L41" s="20"/>
      <c r="M41" s="21"/>
      <c r="N41" s="21"/>
      <c r="O41" s="21"/>
      <c r="P41" s="20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1:44">
      <c r="E42" s="19"/>
      <c r="F42" s="19"/>
      <c r="G42" s="19"/>
      <c r="H42" s="20"/>
      <c r="I42" s="21"/>
      <c r="J42" s="21"/>
      <c r="K42" s="21"/>
      <c r="L42" s="20"/>
      <c r="M42" s="21"/>
      <c r="N42" s="21"/>
      <c r="O42" s="21"/>
      <c r="P42" s="20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1:44">
      <c r="E43" s="19"/>
      <c r="F43" s="19"/>
      <c r="G43" s="19"/>
      <c r="H43" s="20"/>
      <c r="I43" s="21"/>
      <c r="J43" s="21"/>
      <c r="K43" s="21"/>
      <c r="L43" s="20"/>
      <c r="M43" s="21"/>
      <c r="N43" s="21"/>
      <c r="O43" s="21"/>
      <c r="P43" s="20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1:44">
      <c r="E44" s="19"/>
      <c r="F44" s="19"/>
      <c r="G44" s="19"/>
      <c r="H44" s="20"/>
      <c r="I44" s="21"/>
      <c r="J44" s="21"/>
      <c r="K44" s="21"/>
      <c r="L44" s="20"/>
      <c r="M44" s="21"/>
      <c r="N44" s="21"/>
      <c r="O44" s="21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>
      <c r="E45" s="19"/>
      <c r="F45" s="19"/>
      <c r="G45" s="19"/>
      <c r="H45" s="20"/>
      <c r="I45" s="21"/>
      <c r="J45" s="21"/>
      <c r="K45" s="21"/>
      <c r="L45" s="20"/>
      <c r="M45" s="21"/>
      <c r="N45" s="21"/>
      <c r="O45" s="21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>
      <c r="E46" s="19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1:44">
      <c r="E47" s="19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1:44">
      <c r="E48" s="19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>
      <c r="E49" s="19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>
      <c r="E50" s="19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>
      <c r="E51" s="19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>
      <c r="E52" s="19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>
      <c r="E53" s="19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>
      <c r="E54" s="19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>
      <c r="E55" s="19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>
      <c r="E56" s="19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>
      <c r="E57" s="19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>
      <c r="E58" s="19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>
      <c r="E59" s="19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>
      <c r="E60" s="19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>
      <c r="E61" s="19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>
      <c r="E62" s="19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>
      <c r="E63" s="19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>
      <c r="E64" s="19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>
      <c r="E65" s="19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>
      <c r="E66" s="19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>
      <c r="E67" s="19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>
      <c r="E68" s="19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>
      <c r="E69" s="19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>
      <c r="E70" s="19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>
      <c r="E71" s="19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>
      <c r="E72" s="19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>
      <c r="E73" s="19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>
      <c r="E74" s="19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>
      <c r="E75" s="19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>
      <c r="E76" s="19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>
      <c r="E77" s="19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>
      <c r="E78" s="19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>
      <c r="E79" s="19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>
      <c r="E80" s="19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>
      <c r="E81" s="19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>
      <c r="E82" s="19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>
      <c r="E83" s="19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>
      <c r="E84" s="19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>
      <c r="E85" s="19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>
      <c r="E86" s="19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>
      <c r="E87" s="19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>
      <c r="E88" s="19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>
      <c r="E89" s="19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>
      <c r="E90" s="19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>
      <c r="E91" s="19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>
      <c r="E92" s="19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>
      <c r="E93" s="19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>
      <c r="E94" s="19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>
      <c r="E95" s="19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>
      <c r="E96" s="19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>
      <c r="E97" s="19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>
      <c r="E98" s="19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>
      <c r="E99" s="19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>
      <c r="E100" s="19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>
      <c r="E101" s="19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>
      <c r="E102" s="19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>
      <c r="E103" s="19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>
      <c r="E104" s="19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>
      <c r="E105" s="19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>
      <c r="E106" s="19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>
      <c r="E107" s="19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>
      <c r="E108" s="19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>
      <c r="E109" s="19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>
      <c r="E110" s="19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>
      <c r="E111" s="19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>
      <c r="E112" s="19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>
      <c r="E113" s="19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>
      <c r="E114" s="19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>
      <c r="E115" s="19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>
      <c r="E116" s="19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>
      <c r="E117" s="19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>
      <c r="E118" s="19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>
      <c r="E119" s="19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>
      <c r="E120" s="19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>
      <c r="E121" s="19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>
      <c r="E122" s="19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>
      <c r="E123" s="19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>
      <c r="E124" s="19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>
      <c r="E125" s="19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>
      <c r="E126" s="19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>
      <c r="E127" s="19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>
      <c r="E128" s="19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>
      <c r="E129" s="19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>
      <c r="E130" s="19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>
      <c r="E131" s="19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>
      <c r="E132" s="19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>
      <c r="E133" s="19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>
      <c r="E134" s="19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>
      <c r="E135" s="19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>
      <c r="E136" s="19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>
      <c r="E137" s="19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>
      <c r="E138" s="19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>
      <c r="E139" s="19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>
      <c r="E140" s="19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>
      <c r="E141" s="19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>
      <c r="E142" s="19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>
      <c r="E143" s="19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>
      <c r="E144" s="19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>
      <c r="E145" s="19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>
      <c r="E146" s="19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>
      <c r="E147" s="19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>
      <c r="E148" s="19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>
      <c r="E149" s="19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>
      <c r="E150" s="19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>
      <c r="E151" s="19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>
      <c r="E152" s="19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>
      <c r="E153" s="19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>
      <c r="E154" s="19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>
      <c r="E155" s="19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>
      <c r="E156" s="19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>
      <c r="E157" s="19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>
      <c r="E158" s="19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>
      <c r="E159" s="19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>
      <c r="E160" s="19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>
      <c r="E161" s="19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>
      <c r="E162" s="19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>
      <c r="E163" s="19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>
      <c r="E164" s="19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>
      <c r="E165" s="19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>
      <c r="E166" s="19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>
      <c r="E167" s="19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>
      <c r="E168" s="19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>
      <c r="E169" s="19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>
      <c r="E170" s="19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>
      <c r="E171" s="19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>
      <c r="E172" s="19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>
      <c r="E173" s="19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>
      <c r="E174" s="19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>
      <c r="E175" s="19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>
      <c r="E176" s="19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>
      <c r="E177" s="19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>
      <c r="E178" s="19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>
      <c r="E179" s="19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>
      <c r="E180" s="19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>
      <c r="E181" s="19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>
      <c r="E182" s="19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>
      <c r="E183" s="19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>
      <c r="E184" s="19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>
      <c r="E185" s="19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>
      <c r="E186" s="19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>
      <c r="E187" s="19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>
      <c r="E188" s="19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>
      <c r="E189" s="19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>
      <c r="E190" s="19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>
      <c r="E191" s="19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>
      <c r="E192" s="19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>
      <c r="E193" s="19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>
      <c r="E194" s="19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>
      <c r="E195" s="19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>
      <c r="E196" s="19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>
      <c r="E197" s="19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>
      <c r="E198" s="19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>
      <c r="E199" s="19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>
      <c r="E200" s="19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>
      <c r="E201" s="19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>
      <c r="E202" s="19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>
      <c r="E203" s="19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>
      <c r="E204" s="19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>
      <c r="E205" s="19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>
      <c r="E206" s="19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>
      <c r="E207" s="19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>
      <c r="E208" s="19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>
      <c r="E209" s="19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>
      <c r="E210" s="19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>
      <c r="E211" s="19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>
      <c r="E212" s="19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>
      <c r="E213" s="19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>
      <c r="E214" s="19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>
      <c r="E215" s="19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>
      <c r="E216" s="19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>
      <c r="E217" s="19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>
      <c r="E218" s="19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>
      <c r="E219" s="19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>
      <c r="E220" s="19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>
      <c r="E221" s="19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>
      <c r="E222" s="19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>
      <c r="E223" s="19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>
      <c r="E224" s="19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>
      <c r="E225" s="19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>
      <c r="E226" s="19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>
      <c r="E227" s="19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>
      <c r="E228" s="19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>
      <c r="E229" s="19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>
      <c r="E230" s="19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>
      <c r="E231" s="19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>
      <c r="E232" s="19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>
      <c r="E233" s="19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>
      <c r="E234" s="19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>
      <c r="E235" s="19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>
      <c r="E236" s="19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>
      <c r="E237" s="19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>
      <c r="E238" s="19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>
      <c r="E239" s="19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>
      <c r="E240" s="19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>
      <c r="E241" s="19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>
      <c r="E242" s="19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>
      <c r="E243" s="19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>
      <c r="E244" s="19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>
      <c r="E245" s="19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>
      <c r="E246" s="19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>
      <c r="E247" s="19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>
      <c r="E248" s="19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>
      <c r="E249" s="19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>
      <c r="E250" s="19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>
      <c r="E251" s="19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>
      <c r="E252" s="19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>
      <c r="E253" s="19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>
      <c r="E254" s="19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>
      <c r="E255" s="19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>
      <c r="E256" s="19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>
      <c r="E257" s="19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>
      <c r="E258" s="19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>
      <c r="E259" s="19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>
      <c r="E260" s="19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>
      <c r="E261" s="19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>
      <c r="E262" s="19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>
      <c r="E263" s="19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>
      <c r="E264" s="19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>
      <c r="E265" s="19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>
      <c r="E266" s="19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>
      <c r="E267" s="19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>
      <c r="E268" s="19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>
      <c r="E269" s="19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>
      <c r="E270" s="19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>
      <c r="E271" s="19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>
      <c r="E272" s="19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>
      <c r="E273" s="19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>
      <c r="E274" s="19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>
      <c r="E275" s="19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>
      <c r="E276" s="19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>
      <c r="E277" s="19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>
      <c r="E278" s="19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>
      <c r="E279" s="19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>
      <c r="E280" s="19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>
      <c r="E281" s="19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>
      <c r="E282" s="19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>
      <c r="E283" s="19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>
      <c r="E284" s="19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>
      <c r="E285" s="19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>
      <c r="E286" s="19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>
      <c r="E287" s="19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>
      <c r="E288" s="19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>
      <c r="E289" s="19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>
      <c r="E290" s="19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>
      <c r="E291" s="19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>
      <c r="E292" s="19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>
      <c r="E293" s="19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>
      <c r="E294" s="19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>
      <c r="E295" s="19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>
      <c r="E296" s="19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>
      <c r="E297" s="19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>
      <c r="E298" s="19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>
      <c r="E299" s="19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>
      <c r="E300" s="19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>
      <c r="E301" s="19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>
      <c r="E302" s="19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>
      <c r="E303" s="19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>
      <c r="E304" s="19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>
      <c r="E305" s="19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>
      <c r="E306" s="19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>
      <c r="E307" s="19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>
      <c r="E308" s="19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>
      <c r="E309" s="19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>
      <c r="E310" s="19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>
      <c r="E311" s="19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>
      <c r="E312" s="19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>
      <c r="E313" s="19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>
      <c r="E314" s="19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>
      <c r="E315" s="19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>
      <c r="E316" s="19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>
      <c r="E317" s="19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>
      <c r="E318" s="19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>
      <c r="E319" s="19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>
      <c r="E320" s="19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>
      <c r="E321" s="19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>
      <c r="E322" s="19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>
      <c r="E323" s="19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>
      <c r="E324" s="19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>
      <c r="E325" s="19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>
      <c r="E326" s="19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>
      <c r="E327" s="19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>
      <c r="E328" s="19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>
      <c r="E329" s="19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>
      <c r="E330" s="19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>
      <c r="E331" s="19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>
      <c r="E332" s="19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>
      <c r="E333" s="19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>
      <c r="E334" s="19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>
      <c r="E335" s="19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>
      <c r="E336" s="19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>
      <c r="E337" s="19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>
      <c r="E338" s="19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>
      <c r="E339" s="19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>
      <c r="E340" s="19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>
      <c r="E341" s="19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>
      <c r="E342" s="19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>
      <c r="E343" s="19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>
      <c r="E344" s="19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>
      <c r="E345" s="19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>
      <c r="E346" s="19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>
      <c r="E347" s="19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>
      <c r="E348" s="19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>
      <c r="E349" s="19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>
      <c r="E350" s="19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>
      <c r="E351" s="19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>
      <c r="E352" s="19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>
      <c r="E353" s="19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>
      <c r="E354" s="19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>
      <c r="E355" s="19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>
      <c r="E356" s="19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>
      <c r="E357" s="19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>
      <c r="E358" s="19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>
      <c r="E359" s="19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>
      <c r="E360" s="19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>
      <c r="E361" s="19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>
      <c r="E362" s="19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>
      <c r="E363" s="19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>
      <c r="E364" s="19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>
      <c r="E365" s="19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>
      <c r="E366" s="19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>
      <c r="E367" s="19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>
      <c r="E368" s="19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>
      <c r="E369" s="19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>
      <c r="E370" s="19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>
      <c r="E371" s="19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>
      <c r="E372" s="19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>
      <c r="E373" s="19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>
      <c r="E374" s="19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>
      <c r="E375" s="19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>
      <c r="E376" s="19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>
      <c r="E377" s="19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>
      <c r="E378" s="19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>
      <c r="E379" s="19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>
      <c r="E380" s="19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>
      <c r="E381" s="19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>
      <c r="E382" s="19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>
      <c r="E383" s="19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>
      <c r="E384" s="19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>
      <c r="E385" s="19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>
      <c r="E386" s="19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>
      <c r="E387" s="19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>
      <c r="E388" s="19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>
      <c r="E389" s="19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>
      <c r="E390" s="19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>
      <c r="E391" s="19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>
      <c r="E392" s="19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>
      <c r="E393" s="19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>
      <c r="E394" s="19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>
      <c r="E395" s="19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>
      <c r="E396" s="19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>
      <c r="E397" s="19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>
      <c r="E398" s="19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>
      <c r="E399" s="19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>
      <c r="E400" s="19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>
      <c r="E401" s="19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>
      <c r="E402" s="19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>
      <c r="E403" s="19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>
      <c r="E404" s="19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>
      <c r="E405" s="19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>
      <c r="E406" s="19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>
      <c r="E407" s="19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>
      <c r="E408" s="19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>
      <c r="E409" s="19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>
      <c r="E410" s="19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>
      <c r="E411" s="19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>
      <c r="E412" s="19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>
      <c r="E413" s="19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>
      <c r="E414" s="19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>
      <c r="E415" s="19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>
      <c r="E416" s="19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>
      <c r="E417" s="19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>
      <c r="E418" s="19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>
      <c r="E419" s="19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>
      <c r="E420" s="19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>
      <c r="E421" s="19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>
      <c r="E422" s="19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>
      <c r="E423" s="19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>
      <c r="E424" s="19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>
      <c r="E425" s="19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>
      <c r="E426" s="19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>
      <c r="E427" s="19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>
      <c r="E428" s="19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>
      <c r="E429" s="19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>
      <c r="E430" s="19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>
      <c r="E431" s="19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>
      <c r="E432" s="19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>
      <c r="E433" s="19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>
      <c r="E434" s="19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>
      <c r="E435" s="19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>
      <c r="E436" s="19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>
      <c r="E437" s="19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>
      <c r="E438" s="19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>
      <c r="E439" s="19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>
      <c r="E440" s="19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>
      <c r="E441" s="19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>
      <c r="E442" s="19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>
      <c r="E443" s="19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>
      <c r="E444" s="19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>
      <c r="E445" s="19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>
      <c r="E446" s="19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>
      <c r="E447" s="19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>
      <c r="E448" s="19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>
      <c r="E449" s="19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>
      <c r="E450" s="19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>
      <c r="E451" s="19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>
      <c r="E452" s="19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>
      <c r="E453" s="19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>
      <c r="E454" s="19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>
      <c r="E455" s="19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>
      <c r="E456" s="19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>
      <c r="E457" s="19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>
      <c r="E458" s="19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>
      <c r="E459" s="19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>
      <c r="E460" s="19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>
      <c r="E461" s="19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>
      <c r="E462" s="19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>
      <c r="E463" s="19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>
      <c r="E464" s="19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>
      <c r="E465" s="19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>
      <c r="E466" s="19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>
      <c r="E467" s="19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>
      <c r="E468" s="19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>
      <c r="E469" s="19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>
      <c r="E470" s="19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>
      <c r="E471" s="19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>
      <c r="E472" s="19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>
      <c r="E473" s="19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>
      <c r="E474" s="19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>
      <c r="E475" s="19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>
      <c r="E476" s="19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>
      <c r="E477" s="19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>
      <c r="E478" s="19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>
      <c r="E479" s="19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>
      <c r="E480" s="19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>
      <c r="E481" s="19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>
      <c r="E482" s="19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>
      <c r="E483" s="19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>
      <c r="E484" s="19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>
      <c r="E485" s="19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>
      <c r="E486" s="19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>
      <c r="E487" s="19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>
      <c r="E488" s="19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>
      <c r="E489" s="19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>
      <c r="E490" s="19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>
      <c r="E491" s="19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>
      <c r="E492" s="19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>
      <c r="E493" s="19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>
      <c r="E494" s="19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>
      <c r="E495" s="19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>
      <c r="E496" s="19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>
      <c r="E497" s="19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>
      <c r="E498" s="19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>
      <c r="E499" s="19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>
      <c r="E500" s="19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>
      <c r="E501" s="19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>
      <c r="E502" s="19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>
      <c r="E503" s="19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>
      <c r="E504" s="19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>
      <c r="E505" s="19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>
      <c r="E506" s="19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>
      <c r="E507" s="19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>
      <c r="E508" s="19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>
      <c r="E509" s="19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>
      <c r="E510" s="19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>
      <c r="E511" s="19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>
      <c r="E512" s="19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>
      <c r="E513" s="19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>
      <c r="E514" s="19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>
      <c r="E515" s="19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>
      <c r="E516" s="19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>
      <c r="E517" s="19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>
      <c r="E518" s="19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>
      <c r="E519" s="19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>
      <c r="E520" s="19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>
      <c r="E521" s="19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>
      <c r="E522" s="19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>
      <c r="E523" s="19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>
      <c r="E524" s="19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>
      <c r="E525" s="19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>
      <c r="E526" s="19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>
      <c r="E527" s="19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>
      <c r="E528" s="19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>
      <c r="E529" s="19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>
      <c r="E530" s="19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>
      <c r="E531" s="19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>
      <c r="E532" s="19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>
      <c r="E533" s="19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>
      <c r="E534" s="19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>
      <c r="E535" s="19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>
      <c r="E536" s="19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>
      <c r="E537" s="19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>
      <c r="E538" s="19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>
      <c r="E539" s="19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>
      <c r="E540" s="19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>
      <c r="E541" s="19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>
      <c r="E542" s="19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>
      <c r="E543" s="19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>
      <c r="E544" s="19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>
      <c r="E545" s="19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>
      <c r="E546" s="19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>
      <c r="E547" s="19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>
      <c r="E548" s="19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>
      <c r="E549" s="19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>
      <c r="E550" s="19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>
      <c r="E551" s="19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>
      <c r="E552" s="19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>
      <c r="E553" s="19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>
      <c r="E554" s="19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>
      <c r="E555" s="19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>
      <c r="E556" s="19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>
      <c r="E557" s="19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>
      <c r="E558" s="19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>
      <c r="E559" s="19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>
      <c r="E560" s="19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>
      <c r="E561" s="19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>
      <c r="E562" s="19"/>
      <c r="F562" s="19"/>
      <c r="G562" s="19"/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>
      <c r="E563" s="19"/>
      <c r="F563" s="19"/>
      <c r="G563" s="19"/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>
      <c r="E564" s="19"/>
      <c r="F564" s="19"/>
      <c r="G564" s="19"/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  <row r="565" spans="5:44">
      <c r="E565" s="19"/>
      <c r="F565" s="19"/>
      <c r="G565" s="19"/>
      <c r="H565" s="20"/>
      <c r="I565" s="21"/>
      <c r="J565" s="21"/>
      <c r="K565" s="21"/>
      <c r="L565" s="20"/>
      <c r="M565" s="21"/>
      <c r="N565" s="21"/>
      <c r="O565" s="21"/>
      <c r="P565" s="2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</row>
    <row r="566" spans="5:44">
      <c r="E566" s="19"/>
      <c r="F566" s="19"/>
      <c r="G566" s="19"/>
      <c r="H566" s="20"/>
      <c r="I566" s="21"/>
      <c r="J566" s="21"/>
      <c r="K566" s="21"/>
      <c r="L566" s="20"/>
      <c r="M566" s="21"/>
      <c r="N566" s="21"/>
      <c r="O566" s="21"/>
      <c r="P566" s="20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G17" sqref="G17"/>
    </sheetView>
  </sheetViews>
  <sheetFormatPr defaultRowHeight="15"/>
  <cols>
    <col min="1" max="1" width="12.5703125" bestFit="1" customWidth="1"/>
    <col min="5" max="5" width="11.140625" bestFit="1" customWidth="1"/>
    <col min="6" max="6" width="16.28515625" bestFit="1" customWidth="1"/>
    <col min="7" max="7" width="12.5703125" customWidth="1"/>
    <col min="8" max="8" width="12.5703125" bestFit="1" customWidth="1"/>
    <col min="12" max="12" width="11.140625" bestFit="1" customWidth="1"/>
    <col min="13" max="13" width="16.28515625" bestFit="1" customWidth="1"/>
  </cols>
  <sheetData>
    <row r="1" spans="1:13">
      <c r="A1" s="12" t="s">
        <v>94</v>
      </c>
      <c r="B1" s="13"/>
      <c r="C1" s="13"/>
      <c r="D1" s="2"/>
      <c r="E1" s="2"/>
      <c r="F1" s="1"/>
      <c r="G1" s="16"/>
      <c r="H1" s="12" t="s">
        <v>95</v>
      </c>
      <c r="I1" s="13"/>
      <c r="J1" s="13"/>
      <c r="K1" s="2"/>
      <c r="L1" s="2"/>
      <c r="M1" s="1"/>
    </row>
    <row r="2" spans="1:13">
      <c r="A2" s="14"/>
      <c r="B2" s="8" t="s">
        <v>13</v>
      </c>
      <c r="C2" s="2" t="s">
        <v>14</v>
      </c>
      <c r="D2" s="2" t="s">
        <v>15</v>
      </c>
      <c r="E2" s="2" t="s">
        <v>23</v>
      </c>
      <c r="F2" s="22" t="s">
        <v>24</v>
      </c>
      <c r="G2" s="14"/>
      <c r="H2" s="14"/>
      <c r="I2" s="8" t="s">
        <v>13</v>
      </c>
      <c r="J2" s="2" t="s">
        <v>14</v>
      </c>
      <c r="K2" s="2" t="s">
        <v>15</v>
      </c>
      <c r="L2" s="2" t="s">
        <v>23</v>
      </c>
      <c r="M2" s="22" t="s">
        <v>24</v>
      </c>
    </row>
    <row r="3" spans="1:13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G3" s="16"/>
      <c r="H3" s="15" t="s">
        <v>20</v>
      </c>
      <c r="I3" s="18" t="s">
        <v>11</v>
      </c>
      <c r="J3" s="6" t="s">
        <v>11</v>
      </c>
      <c r="K3" s="6" t="s">
        <v>11</v>
      </c>
      <c r="L3" s="6" t="s">
        <v>6</v>
      </c>
      <c r="M3" s="17" t="s">
        <v>7</v>
      </c>
    </row>
    <row r="4" spans="1:13">
      <c r="A4" s="16">
        <v>0.01</v>
      </c>
      <c r="B4" s="9">
        <f>'Raw Data'!Q4</f>
        <v>86.666666666666544</v>
      </c>
      <c r="C4" s="9">
        <f>'Raw Data'!R4</f>
        <v>60.151515151514914</v>
      </c>
      <c r="D4" s="9">
        <f>B4-C4</f>
        <v>26.515151515151629</v>
      </c>
      <c r="E4" s="9">
        <f>'Raw Data'!D4</f>
        <v>660</v>
      </c>
      <c r="F4" s="4">
        <f>'Raw Data'!T4</f>
        <v>5.7199999999999918E-2</v>
      </c>
      <c r="G4" s="16"/>
      <c r="H4" s="16">
        <v>0.01</v>
      </c>
      <c r="I4" s="9">
        <f>'Raw Data'!Q5</f>
        <v>70.579710144927176</v>
      </c>
      <c r="J4" s="9">
        <f>'Raw Data'!R5</f>
        <v>53.840579710144631</v>
      </c>
      <c r="K4" s="9">
        <f>I4-J4</f>
        <v>16.739130434782545</v>
      </c>
      <c r="L4" s="9">
        <f>'Raw Data'!D5</f>
        <v>690</v>
      </c>
      <c r="M4" s="4">
        <f>'Raw Data'!T5</f>
        <v>4.8699999999999743E-2</v>
      </c>
    </row>
    <row r="5" spans="1:13">
      <c r="A5" s="16">
        <v>0.05</v>
      </c>
      <c r="B5" s="9">
        <f>'Raw Data'!Q6</f>
        <v>22.70833333333341</v>
      </c>
      <c r="C5" s="9">
        <f>'Raw Data'!R6</f>
        <v>17.708333333333432</v>
      </c>
      <c r="D5" s="9">
        <f t="shared" ref="D5:D9" si="0">B5-C5</f>
        <v>4.9999999999999787</v>
      </c>
      <c r="E5" s="9">
        <f>'Raw Data'!D6</f>
        <v>1680</v>
      </c>
      <c r="F5" s="4">
        <f>'Raw Data'!T6</f>
        <v>3.8150000000000128E-2</v>
      </c>
      <c r="G5" s="16"/>
      <c r="H5" s="16">
        <v>0.05</v>
      </c>
      <c r="I5" s="9">
        <f>'Raw Data'!Q7</f>
        <v>26.441176470588132</v>
      </c>
      <c r="J5" s="9">
        <f>'Raw Data'!R7</f>
        <v>22.058823529411814</v>
      </c>
      <c r="K5" s="9">
        <f t="shared" ref="K5:K10" si="1">I5-J5</f>
        <v>4.3823529411763182</v>
      </c>
      <c r="L5" s="9">
        <f>'Raw Data'!D7</f>
        <v>1700</v>
      </c>
      <c r="M5" s="4">
        <f>'Raw Data'!T7</f>
        <v>4.4949999999999823E-2</v>
      </c>
    </row>
    <row r="6" spans="1:13">
      <c r="A6" s="16">
        <v>0.1</v>
      </c>
      <c r="B6" s="9">
        <f>'Raw Data'!Q12+'Raw Data'!Q10</f>
        <v>124.7852854380788</v>
      </c>
      <c r="C6" s="9">
        <f>'Raw Data'!R8+'Raw Data'!R10</f>
        <v>103.95717463848732</v>
      </c>
      <c r="D6" s="9">
        <f t="shared" si="0"/>
        <v>20.828110799591485</v>
      </c>
      <c r="E6" s="9">
        <f>'Raw Data'!D8+'Raw Data'!D10</f>
        <v>2400</v>
      </c>
      <c r="F6" s="4">
        <f>'Raw Data'!T8+'Raw Data'!T10</f>
        <v>0.1613500000000001</v>
      </c>
      <c r="G6" s="16"/>
      <c r="H6" s="16">
        <v>0.1</v>
      </c>
      <c r="I6" s="9">
        <f>'Raw Data'!Q9+'Raw Data'!Q11</f>
        <v>168.21542270958633</v>
      </c>
      <c r="J6" s="9">
        <f>'Raw Data'!R9+'Raw Data'!R11</f>
        <v>140.12316300607799</v>
      </c>
      <c r="K6" s="9">
        <f t="shared" si="1"/>
        <v>28.092259703508347</v>
      </c>
      <c r="L6" s="9">
        <f>'Raw Data'!D9+'Raw Data'!D11</f>
        <v>2495</v>
      </c>
      <c r="M6" s="4">
        <f>'Raw Data'!T9+'Raw Data'!T11</f>
        <v>0.20760000000000023</v>
      </c>
    </row>
    <row r="7" spans="1:13">
      <c r="A7" s="16">
        <v>0.2</v>
      </c>
      <c r="B7" s="9">
        <f>'Raw Data'!Q12+'Raw Data'!Q14</f>
        <v>101.37177855258537</v>
      </c>
      <c r="C7" s="9">
        <f>'Raw Data'!R12+'Raw Data'!R14</f>
        <v>79.52755179220398</v>
      </c>
      <c r="D7" s="9">
        <f t="shared" si="0"/>
        <v>21.844226760381389</v>
      </c>
      <c r="E7" s="9">
        <f>'Raw Data'!D12+'Raw Data'!D14</f>
        <v>3295</v>
      </c>
      <c r="F7" s="4">
        <f>'Raw Data'!T12+'Raw Data'!T14</f>
        <v>0.16554999999999986</v>
      </c>
      <c r="G7" s="16"/>
      <c r="H7" s="16">
        <v>0.2</v>
      </c>
      <c r="I7" s="9">
        <f>'Raw Data'!Q13+'Raw Data'!Q15</f>
        <v>179.95160388566649</v>
      </c>
      <c r="J7" s="9">
        <f>'Raw Data'!R13+'Raw Data'!R15</f>
        <v>150.8048256342162</v>
      </c>
      <c r="K7" s="9">
        <f t="shared" si="1"/>
        <v>29.146778251450286</v>
      </c>
      <c r="L7" s="9">
        <f>'Raw Data'!D13+'Raw Data'!D15</f>
        <v>3385</v>
      </c>
      <c r="M7" s="4">
        <f>'Raw Data'!T13+'Raw Data'!T15</f>
        <v>0.30155000000000021</v>
      </c>
    </row>
    <row r="8" spans="1:13">
      <c r="A8" s="16">
        <v>0.3</v>
      </c>
      <c r="B8" s="9">
        <f>'Raw Data'!Q16+'Raw Data'!Q18</f>
        <v>198.92029341186728</v>
      </c>
      <c r="C8" s="9">
        <f>'Raw Data'!R16+'Raw Data'!R18</f>
        <v>166.84936736474714</v>
      </c>
      <c r="D8" s="9">
        <f t="shared" si="0"/>
        <v>32.070926047120139</v>
      </c>
      <c r="E8" s="9">
        <f>'Raw Data'!D16+'Raw Data'!D18</f>
        <v>3830</v>
      </c>
      <c r="F8" s="4">
        <f>'Raw Data'!T16+'Raw Data'!T18</f>
        <v>0.38079999999999981</v>
      </c>
      <c r="G8" s="16"/>
      <c r="H8" s="16">
        <v>0.3</v>
      </c>
      <c r="I8" s="9">
        <f>'Raw Data'!Q17+'Raw Data'!Q19</f>
        <v>149.22850292069484</v>
      </c>
      <c r="J8" s="9">
        <f>'Raw Data'!R17+'Raw Data'!R19</f>
        <v>123.29132974517256</v>
      </c>
      <c r="K8" s="9">
        <f t="shared" si="1"/>
        <v>25.937173175522275</v>
      </c>
      <c r="L8" s="9">
        <f>'Raw Data'!D17+'Raw Data'!D19</f>
        <v>3960</v>
      </c>
      <c r="M8" s="4">
        <f>'Raw Data'!T17+'Raw Data'!T19</f>
        <v>0.29544999999999999</v>
      </c>
    </row>
    <row r="9" spans="1:13">
      <c r="A9" s="16">
        <v>0.45</v>
      </c>
      <c r="B9" s="9">
        <f>'Raw Data'!Q20+'Raw Data'!Q22+'Raw Data'!Q24+'Raw Data'!Q26+'Raw Data'!Q28</f>
        <v>995.81825456448121</v>
      </c>
      <c r="C9" s="9">
        <f>'Raw Data'!R20+'Raw Data'!R22+'Raw Data'!R24+'Raw Data'!R26+'Raw Data'!R28</f>
        <v>857.68297565116211</v>
      </c>
      <c r="D9" s="9">
        <f t="shared" si="0"/>
        <v>138.1352789133191</v>
      </c>
      <c r="E9" s="9">
        <f>'Raw Data'!D20+'Raw Data'!D22+'Raw Data'!D24+'Raw Data'!D26+'Raw Data'!D28</f>
        <v>5070</v>
      </c>
      <c r="F9" s="4">
        <f>'Raw Data'!T20+'Raw Data'!T22+'Raw Data'!T24+'Raw Data'!T26+'Raw Data'!T28</f>
        <v>1.02915</v>
      </c>
      <c r="G9" s="16"/>
      <c r="H9" s="16">
        <v>0.45</v>
      </c>
      <c r="I9" s="9">
        <f>'Raw Data'!Q21+'Raw Data'!Q23+'Raw Data'!Q25+'Raw Data'!Q27+'Raw Data'!Q29</f>
        <v>491.6823769457489</v>
      </c>
      <c r="J9" s="9">
        <f>'Raw Data'!R21+'Raw Data'!R23+'Raw Data'!R25+'Raw Data'!R27+'Raw Data'!R29</f>
        <v>392.27616245798947</v>
      </c>
      <c r="K9" s="9">
        <f t="shared" si="1"/>
        <v>99.406214487759428</v>
      </c>
      <c r="L9" s="9">
        <f>'Raw Data'!D21+'Raw Data'!D23+'Raw Data'!D25+'Raw Data'!D27+'Raw Data'!D29</f>
        <v>5265</v>
      </c>
      <c r="M9" s="4">
        <f>'Raw Data'!T21+'Raw Data'!T23+'Raw Data'!T25+'Raw Data'!T27+'Raw Data'!T29</f>
        <v>0.50825000000000009</v>
      </c>
    </row>
    <row r="10" spans="1:13">
      <c r="A10" s="15">
        <v>0.6</v>
      </c>
      <c r="B10" s="10">
        <f>'Raw Data'!Q30+'Raw Data'!Q32+'Raw Data'!Q34+'Raw Data'!Q36</f>
        <v>965.01801579221797</v>
      </c>
      <c r="C10" s="10">
        <f>'Raw Data'!R30+'Raw Data'!R32+'Raw Data'!R34+'Raw Data'!R36</f>
        <v>837.01626275668548</v>
      </c>
      <c r="D10" s="10">
        <f>B10-C10</f>
        <v>128.00175303553249</v>
      </c>
      <c r="E10" s="10">
        <f>'Raw Data'!D30+'Raw Data'!D32+'Raw Data'!D34+'Raw Data'!D36</f>
        <v>3860</v>
      </c>
      <c r="F10" s="17">
        <f>'Raw Data'!D30+'Raw Data'!D32+'Raw Data'!D34+'Raw Data'!D36</f>
        <v>3860</v>
      </c>
      <c r="G10" s="16"/>
      <c r="H10" s="15">
        <v>0.6</v>
      </c>
      <c r="I10" s="10">
        <f>'Raw Data'!Q31+'Raw Data'!Q33+'Raw Data'!Q35+'Raw Data'!Q37</f>
        <v>611.48512158486528</v>
      </c>
      <c r="J10" s="10">
        <f>'Raw Data'!R37+'Raw Data'!R35+'Raw Data'!R33+'Raw Data'!R31</f>
        <v>509.18761417610477</v>
      </c>
      <c r="K10" s="10">
        <f t="shared" si="1"/>
        <v>102.29750740876051</v>
      </c>
      <c r="L10" s="10">
        <f>'Raw Data'!D31+'Raw Data'!D33+'Raw Data'!D35+'Raw Data'!D37</f>
        <v>3975</v>
      </c>
      <c r="M10" s="17">
        <f>'Raw Data'!T31+'Raw Data'!T33+'Raw Data'!T35+'Raw Data'!T37</f>
        <v>0.60389999999999944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2012-07-10T15:40:28Z</dcterms:modified>
</cp:coreProperties>
</file>